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Asistente Decanatura\OneDrive - Universidad de Antioquia\Descargas\"/>
    </mc:Choice>
  </mc:AlternateContent>
  <xr:revisionPtr revIDLastSave="16" documentId="8_{0B7283A6-197A-4D57-933A-6C21E03AEA24}" xr6:coauthVersionLast="36" xr6:coauthVersionMax="36" xr10:uidLastSave="{7081FF10-60E2-4F28-9774-A47C3B775895}"/>
  <bookViews>
    <workbookView xWindow="0" yWindow="0" windowWidth="20490" windowHeight="7550" activeTab="3" xr2:uid="{F64C95F4-F06B-4D60-B140-C63C17C25BD1}"/>
  </bookViews>
  <sheets>
    <sheet name="Consolidado" sheetId="5" r:id="rId1"/>
    <sheet name="Indicadores PAUA" sheetId="2" r:id="rId2"/>
    <sheet name="Proyectos PAUA" sheetId="3" r:id="rId3"/>
    <sheet name="Presupuesto PAUA" sheetId="4" r:id="rId4"/>
  </sheets>
  <definedNames>
    <definedName name="_xlnm._FilterDatabase" localSheetId="1" hidden="1">'Indicadores PAUA'!$A$8:$L$24</definedName>
    <definedName name="_xlnm._FilterDatabase" localSheetId="3" hidden="1">'Presupuesto PAUA'!$A$9:$AA$17</definedName>
    <definedName name="_xlnm._FilterDatabase" localSheetId="2" hidden="1">'Proyectos PAUA'!$A$8:$I$16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4" l="1"/>
  <c r="Q11" i="4"/>
  <c r="U11" i="4" s="1"/>
  <c r="Q12" i="4"/>
  <c r="U12" i="4" s="1"/>
  <c r="Q13" i="4"/>
  <c r="Q14" i="4"/>
  <c r="Q15" i="4"/>
  <c r="Q16" i="4"/>
  <c r="U16" i="4" s="1"/>
  <c r="Q17" i="4"/>
  <c r="Q18" i="4"/>
  <c r="Q19" i="4"/>
  <c r="Q20" i="4"/>
  <c r="Q10" i="4"/>
  <c r="R14" i="4"/>
  <c r="U14" i="4"/>
  <c r="T10" i="4"/>
  <c r="U13" i="4"/>
  <c r="U15" i="4"/>
  <c r="U17" i="4"/>
  <c r="S11" i="4"/>
  <c r="T11" i="4" s="1"/>
  <c r="T12" i="4"/>
  <c r="T15" i="4"/>
  <c r="T16" i="4"/>
  <c r="S10" i="4"/>
  <c r="R11" i="4"/>
  <c r="R12" i="4"/>
  <c r="R13" i="4"/>
  <c r="R15" i="4"/>
  <c r="R16" i="4"/>
  <c r="R17" i="4"/>
  <c r="R10" i="4"/>
  <c r="J11" i="4"/>
  <c r="J12" i="4"/>
  <c r="J13" i="4"/>
  <c r="J14" i="4"/>
  <c r="J15" i="4"/>
  <c r="J16" i="4"/>
  <c r="J17" i="4"/>
  <c r="T13" i="4"/>
  <c r="T14" i="4"/>
  <c r="T17" i="4"/>
  <c r="U10" i="4" l="1"/>
  <c r="C5" i="4" l="1"/>
  <c r="B10" i="5" s="1"/>
  <c r="C6" i="2"/>
  <c r="B7" i="5" s="1"/>
  <c r="C5" i="2"/>
  <c r="B6" i="5" s="1"/>
  <c r="B9" i="5"/>
  <c r="B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author>
  </authors>
  <commentList>
    <comment ref="K8" authorId="0" shapeId="0" xr:uid="{C1640954-A82B-4E48-8B23-3DCD1D8E3252}">
      <text>
        <r>
          <rPr>
            <sz val="14"/>
            <color indexed="81"/>
            <rFont val="Tahoma"/>
            <family val="2"/>
          </rPr>
          <t xml:space="preserve">El cumplimiento suavizado se utiliza para la generación de promedios estadísticos. Cuando un porcentaje de cumplimiento  es mayor al 100% se suaviza en 100% y cuando es negativo se deja en 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author>
  </authors>
  <commentList>
    <comment ref="G8" authorId="0" shapeId="0" xr:uid="{20E777B3-E71F-4191-9AF3-31AFB2843230}">
      <text>
        <r>
          <rPr>
            <b/>
            <sz val="9"/>
            <color indexed="81"/>
            <rFont val="Tahoma"/>
            <family val="2"/>
          </rPr>
          <t>Andrea:</t>
        </r>
        <r>
          <rPr>
            <sz val="9"/>
            <color indexed="81"/>
            <rFont val="Tahoma"/>
            <family val="2"/>
          </rPr>
          <t xml:space="preserve">
El cumplimiento suavizado se utiliza para la generación de promedios estadísticos. Cuando un porcentaje de cumplimiento  es mayor al 100% se suaviza en 100% y cuando es negativo se deja en 0%</t>
        </r>
      </text>
    </comment>
  </commentList>
</comments>
</file>

<file path=xl/sharedStrings.xml><?xml version="1.0" encoding="utf-8"?>
<sst xmlns="http://schemas.openxmlformats.org/spreadsheetml/2006/main" count="190" uniqueCount="119">
  <si>
    <t>UNIVERSIDAD DE ANTIOQUIA</t>
  </si>
  <si>
    <t xml:space="preserve">SEGUIMIENTO AL PLAN DE ACCIÓN INSTITUCIONAL 2021-2024 </t>
  </si>
  <si>
    <t xml:space="preserve"> INDICADORES</t>
  </si>
  <si>
    <t>Indicador</t>
  </si>
  <si>
    <t>Programa PAI</t>
  </si>
  <si>
    <t>Dependencia líder</t>
  </si>
  <si>
    <t>Meta acumulada a 2022</t>
  </si>
  <si>
    <t>Reporte acumulado a 2022</t>
  </si>
  <si>
    <t>Porcentaje de cumplimiento acumulado a 2022</t>
  </si>
  <si>
    <t>Porcentaje de cumplimiento suavizado</t>
  </si>
  <si>
    <t>Meta al trienio</t>
  </si>
  <si>
    <t>Reporte
Trienio</t>
  </si>
  <si>
    <t>Porcentaje de cumplimiento Trienio</t>
  </si>
  <si>
    <t>Porcentaje de cumplimiento suavizado al trienio</t>
  </si>
  <si>
    <t>Logros</t>
  </si>
  <si>
    <t>Número de actividades que permitan la reflexión y el interrelacionamiento entorno a la participación, la convivencia y la construcción de comunidad</t>
  </si>
  <si>
    <t>Número de citaciones de Google Scholar por año que recibe la UdeA</t>
  </si>
  <si>
    <t>Número de cursos de pregrado que integren o combinen asignaturas en distintas modalidades</t>
  </si>
  <si>
    <t>Número de estrategias didácticas innovadoras aplicadas en los programas de pregrado y posgrado en correspondencia con los cambios en los entornos de aprendizaje</t>
  </si>
  <si>
    <t>Número de eventos culturales, visitas guiadas y rutas patrimoniales, por periodo</t>
  </si>
  <si>
    <t>Número de participaciones de los estudiantes en actividades y estrategias que permiten fortalecer la formación en investigación</t>
  </si>
  <si>
    <t>Número de participantes en los cursos ofertados en el marco de formación complementaria, deportiva, cultural y de Bienestar</t>
  </si>
  <si>
    <t>Número de proyectos, convenios y contratos en actividades de ciencia, tecnología, innovación y emprendimiento entre Universidad - Empresa - Estado - Sociedad</t>
  </si>
  <si>
    <t>Número de sistemas de información implementados para los procesos de autoevaluación de la Facultad de Artes</t>
  </si>
  <si>
    <t>Número de beneficiarios de la actividad cultural y de patrimonio universitaria</t>
  </si>
  <si>
    <t>Cantidad de publicaciones en bases de datos</t>
  </si>
  <si>
    <t>Número de equipos renovados</t>
  </si>
  <si>
    <t>Número de programas en multimodalidad</t>
  </si>
  <si>
    <t>Número de software actualizado o adquirido</t>
  </si>
  <si>
    <t>Número proyectos de innovación social</t>
  </si>
  <si>
    <t>Proyectos de investigación creación ejecutados o en ejecución asociados a la sindemia.</t>
  </si>
  <si>
    <t>SEGUIMIENTO AL PLAN DE ACCIÓN INSTITUCIONAL 2021-2024 - PROYECTOS</t>
  </si>
  <si>
    <t>PROYECTOS</t>
  </si>
  <si>
    <t>Nombre del proyecto</t>
  </si>
  <si>
    <t>Reporte 2022
Avance anual del proyecto según ejecución de los indicadores asociados a sus metas</t>
  </si>
  <si>
    <t>Avance planificado de los entregables del proyecto a 2022</t>
  </si>
  <si>
    <t>Avance acumulado real de los entregables del proyecto a 2022</t>
  </si>
  <si>
    <t>Cumplimiento del proyecto según avance acumulado real vs avance planificado de sus entregables a 2022</t>
  </si>
  <si>
    <t>Cumplimiento suavizado a 2022</t>
  </si>
  <si>
    <t>Dificultdes</t>
  </si>
  <si>
    <t xml:space="preserve">Fortalecimiento del programa Buen vivir </t>
  </si>
  <si>
    <t>Mejoramiento de la infraestructura tecnológica y dotacional de la Facultad de Artes</t>
  </si>
  <si>
    <t>Actualización curricular en la Facultad de Artes</t>
  </si>
  <si>
    <t>Diversificación de la oferta formativa de la Facultad de Artes</t>
  </si>
  <si>
    <t>Consolidación de una cultura de la autoevaluación en la Facultad de Artes</t>
  </si>
  <si>
    <t>Patrimonio en acción</t>
  </si>
  <si>
    <t>Fortalecimiento de la relación Facultad Sociedad</t>
  </si>
  <si>
    <t>Consolidación de la investigación creación como enfoque fundamental de la investigación en la Facultad de Artes</t>
  </si>
  <si>
    <t>PRESUPUESTO</t>
  </si>
  <si>
    <t>Proyecto</t>
  </si>
  <si>
    <t>RECURSOS APROBADOS AL TRIENIO</t>
  </si>
  <si>
    <t>Asignado IVA y 
Estampilla a 2022</t>
  </si>
  <si>
    <t>RECURSOS EJECUTADOS ACUMULADO</t>
  </si>
  <si>
    <t>CONSOLIDADO</t>
  </si>
  <si>
    <t>Generales</t>
  </si>
  <si>
    <t>Propios</t>
  </si>
  <si>
    <t>IVA</t>
  </si>
  <si>
    <t>Estampilla</t>
  </si>
  <si>
    <t>PFC</t>
  </si>
  <si>
    <t>Externos</t>
  </si>
  <si>
    <t xml:space="preserve">VALOR TOTAL </t>
  </si>
  <si>
    <t>Ejecutado IVA y 
Estampilla</t>
  </si>
  <si>
    <t>Ejecutado Generales</t>
  </si>
  <si>
    <t>Ejecutado Propios</t>
  </si>
  <si>
    <t>Ejecutado Externos</t>
  </si>
  <si>
    <t>Valor total del proyecto</t>
  </si>
  <si>
    <t>Total asignado</t>
  </si>
  <si>
    <t>Total ejecutado</t>
  </si>
  <si>
    <t>% de ejecución parcial (total ejecutado/total asignado)</t>
  </si>
  <si>
    <t>% de ejecución total (Total ejecutado/valor total del proyecto)</t>
  </si>
  <si>
    <t>SEGUIMIENTO AL PLAN DE ACCIÓN INSTITUCIONAL 2021-2024</t>
  </si>
  <si>
    <t>ESTADO DEL PLAN</t>
  </si>
  <si>
    <t>Periodo del reporte</t>
  </si>
  <si>
    <r>
      <rPr>
        <sz val="18"/>
        <rFont val="Corbel"/>
        <family val="2"/>
      </rPr>
      <t xml:space="preserve">Avance </t>
    </r>
    <r>
      <rPr>
        <b/>
        <sz val="18"/>
        <rFont val="Corbel"/>
        <family val="2"/>
      </rPr>
      <t>acumulado</t>
    </r>
    <r>
      <rPr>
        <sz val="18"/>
        <rFont val="Corbel"/>
        <family val="2"/>
      </rPr>
      <t xml:space="preserve"> del Plan según el cumplimiento de sus indicadores de programa</t>
    </r>
  </si>
  <si>
    <r>
      <t>Avance acumulado en el</t>
    </r>
    <r>
      <rPr>
        <b/>
        <sz val="18"/>
        <color theme="1"/>
        <rFont val="Corbel"/>
        <family val="2"/>
      </rPr>
      <t xml:space="preserve"> trienio</t>
    </r>
    <r>
      <rPr>
        <sz val="18"/>
        <color theme="1"/>
        <rFont val="Corbel"/>
        <family val="2"/>
      </rPr>
      <t xml:space="preserve"> del Plan  según ejecución de sus indicadores de programa</t>
    </r>
  </si>
  <si>
    <r>
      <rPr>
        <sz val="18"/>
        <rFont val="Corbel"/>
        <family val="2"/>
      </rPr>
      <t xml:space="preserve">Avance </t>
    </r>
    <r>
      <rPr>
        <b/>
        <sz val="18"/>
        <rFont val="Corbel"/>
        <family val="2"/>
      </rPr>
      <t>acumulado</t>
    </r>
    <r>
      <rPr>
        <sz val="18"/>
        <rFont val="Corbel"/>
        <family val="2"/>
      </rPr>
      <t xml:space="preserve"> del Plan según los entregables de sus proyectos</t>
    </r>
  </si>
  <si>
    <r>
      <t xml:space="preserve">Avance acumulado en el </t>
    </r>
    <r>
      <rPr>
        <b/>
        <sz val="18"/>
        <color theme="1"/>
        <rFont val="Corbel"/>
        <family val="2"/>
      </rPr>
      <t>trienio</t>
    </r>
    <r>
      <rPr>
        <sz val="18"/>
        <color theme="1"/>
        <rFont val="Corbel"/>
        <family val="2"/>
      </rPr>
      <t xml:space="preserve"> del Plan  según la ejecución de los entregables de sus proyectos</t>
    </r>
  </si>
  <si>
    <r>
      <rPr>
        <sz val="18"/>
        <color theme="1"/>
        <rFont val="Corbel"/>
        <family val="2"/>
      </rPr>
      <t xml:space="preserve">Avance acumulado del Plan en el </t>
    </r>
    <r>
      <rPr>
        <b/>
        <sz val="18"/>
        <color theme="1"/>
        <rFont val="Corbel"/>
        <family val="2"/>
      </rPr>
      <t>trienio</t>
    </r>
    <r>
      <rPr>
        <sz val="18"/>
        <color theme="1"/>
        <rFont val="Corbel"/>
        <family val="2"/>
      </rPr>
      <t xml:space="preserve"> según la ejecución presupuestal de sus proyectos</t>
    </r>
  </si>
  <si>
    <t>Facultad de Artes</t>
  </si>
  <si>
    <t>La conformación de una agenda completa y nutrida en torno a la reflexión sobre las violencias basadas en género, abre la puerta a la participación en conjunto y generación de espacios de discusión como comunidad académica.</t>
  </si>
  <si>
    <t>Se deben generar más espacios de reflexión respecto la importancia de la participación en órganos colegiados por su papel de representación y voz de los estamentos.</t>
  </si>
  <si>
    <t>Se compró un mayor número de equipos de cómputo. de acuerdo con la programación establecida.</t>
  </si>
  <si>
    <t>No aplica</t>
  </si>
  <si>
    <t>Se ha logrado consolidar una oferta de planes de estudio y programas de curso en multimodalidad que se sirve de las Tics para la formación profesional. De la mano de los procesos de autoevaluación se han renovado los PEP de algunos programas y se ha consolidado como nueva alternativa de formación un programa completamente virtual, Creación Digital, para la formación de artístas.</t>
  </si>
  <si>
    <t>La baja recepción por parte de los estudiantes para dar continuidad a su proceso formativo en los ambientes virtuales, esto debido a la fatiga que pudo haber causado la obligatoriedad de la virtualización en el periodo de contingencia por la pandemia.</t>
  </si>
  <si>
    <t>Se ha logrado identificar con claridad los alcances que la Facultad de Artes puede lograr en la ampliación de su oferta a las regiones y las diferentes alternativas con las que se puede cumplir con los objetivos del proyecto.</t>
  </si>
  <si>
    <t>Se ha identificado que hubo una proyección muy ambiciosa de la oferta de la Facultad en las regiones y los equipos de trabajo no han logrado concretar las acciones que se habían previsto.</t>
  </si>
  <si>
    <t>0.000000000000000000</t>
  </si>
  <si>
    <t>Se realizan y aprueban por el Consejo de la Facultad de Artes las herramientas de recolección de información exógena que serán utilizadas por las diferentes unidades académicas en formato de Formularios Google. Estos son proyectados en herramientas de cuadros Excel como soporte fundamental de los planes de mejoramiento en lo relacionado con el archivo permanente de información por unidades administrativas y académicas que son referidas en los procesos de Autoevaluación y Registros Calificados al interior de la Facultad.</t>
  </si>
  <si>
    <t>Se requieren equipos de cómputo y personal responsable para cada uno de los formularios proyectados además de crear un protocolo de revisión periódica que pemita vislumbrar posibles deficiencias o posteriores ajustes en la concepción de las herramientas proyectadas.</t>
  </si>
  <si>
    <t>Contar con la colaboración de un practicante, estudiante de bibliotecología. Análisis e ingreso a la base de datos Olib, de 65 partituras (oberturas). A la luz de las Reglas de Catalogaciòn Angloamericanas se definieron los parametros de cada registro; definir los terminos en que se debia realizar el resumen de cada partituras con una rigurosidad academica. Con respecto a la informacion del Repositorio se hizo la revisiòn, aprobaciòn y disponibilidad para la consulta un total de 70 trabajos de grado (Pregrado y Posgrado)</t>
  </si>
  <si>
    <t>Demoras en los trámites administrativos para el inicio de la práctica del estudiante de bibliotecología. Incompatibilidad horaria.No contar con una persona especialista en musica para un mejor acompañamiento al estudiante en la parte descricion bibliografica ya que el director de la Banda por sus multiples funciones no lo pudo hacer. A Los registros no se les ha podido ingresar el resumen ( el director de la Banda no alcanxzo a revisarlos y enviarlos a tiempo). Con la informaciòn del Repositorio no hubo dificultades se avanzo de forma satisfactoria.</t>
  </si>
  <si>
    <t>Continuar con las alianzas público privadas, seguir consolidando el futuro plan departamental de cultura, a través de la suscripción del convenio para la fase de formulación del mismo y mantener la proyección de la actividad artística de nuestros programas en la región.</t>
  </si>
  <si>
    <t>Variables macroeconómicas, que afectan la dinámica de Extensión.</t>
  </si>
  <si>
    <t>Se logró una alta participación de estudiantes en la convocatoria de Pequeños proyectos y Trabajos de grado y que incluye la metodología de investigación creación. Así mismo, por medio de la publicación de Artes la revista, se ha posibilitado la visibilización de los resultados de investigación de los grupos de la Facultad.</t>
  </si>
  <si>
    <t>Falta de articulación de los procesos académicos con los procesos investigativos. Se ha requerido el cambio en la coordinación de investigaciones en tres ocasiones durante el periodo 2022-2, lo cual ha dificultado la actividad.</t>
  </si>
  <si>
    <t>La comunidad académica de la Facultad de Artes ha recibido la propuesta del Consejo de Facultad de formación en violencias basadas en género.</t>
  </si>
  <si>
    <t>No aplica debido a que no hubo avance en este indicador.</t>
  </si>
  <si>
    <t>Se ha logrado consolidar una oferta de asignaturas en distinta modalidad que se sirve de las Tics para la formación profesional.</t>
  </si>
  <si>
    <t>Amplia oferta de eventos artísticos, culturales y académicos en las diferentes áreas del saber de la Facultad de Artes.</t>
  </si>
  <si>
    <t>Se mantuvo un número notable
de participación de estudiantes en
procesos de investigación.</t>
  </si>
  <si>
    <t>A partir de las inducciones se logra la motivación, el interes y el conocimiento respecto a la oferta de Bienestar (recreativa, deportiva y cultural) lo que ha permitido que se amplíe la participación de estudiantes.</t>
  </si>
  <si>
    <t>La asistencia a eventos de manera presencial sigue siendo significativa, aunque haya solicitudes de eventos en virtualidad o con retransmisión</t>
  </si>
  <si>
    <t>Se logró un número de 9
publicaciones en el año, lo que
denota un proceso de
mejoramiento en el retorno a la
normalidad en los procesos
investigativos, toda vez que estas
publicaciones son resultado de
los trabajos de investigación que
se siguieron haciendo en la
pandemia.</t>
  </si>
  <si>
    <t xml:space="preserve">Se compró un mayor número de equipos de cómputo de acuerdo con la programación establecida. </t>
  </si>
  <si>
    <t>Con la estrategia de la multimodalidad se solventó la baja admisión del programa Gestión Cultural en sedes regionales, siendo este un objetivo prioritario de la Facultad en los programas de formación en regiones. De esta manera, se consolidó una cohorte con estudiantes de diferentes sedes o seccionales.</t>
  </si>
  <si>
    <t>Se compraron las licencias requeridas en el semestre.</t>
  </si>
  <si>
    <t>No aplica.</t>
  </si>
  <si>
    <t>Se continuó con los procesos de
los proyectos de investigación: 
1. “ENCARNARIOS” Investigadora Principal: Jannet Fernanda Aguirre
Sepúlveda.
2. “9 Ecologías Digitales. Presencias y co-creación en la virtualidad”
Investigadora Principal: Isabel Cristina Restrepo Acevedo</t>
  </si>
  <si>
    <t>*Corresponde al promedio del avance acumulado de los indicadores de programa en relación a las metas desde el inicio del plan hasta 2022</t>
  </si>
  <si>
    <t>*Corresponde  al promedio del avance de los indicadores de programa en relación a las metas del trienio</t>
  </si>
  <si>
    <t>*Corresponde  al promedio del avance acumulado desde el inicio del plan hasta 2022 en relación a lo planificado en los entregables de proyectos</t>
  </si>
  <si>
    <t>*Corresponde al promedio del avance al trienio de los entregables de los proyectos</t>
  </si>
  <si>
    <t>*Corresponde al promedio de la ejecución presupuestal acumulada en relación a la planificación de los proyectos</t>
  </si>
  <si>
    <r>
      <t xml:space="preserve">Avance </t>
    </r>
    <r>
      <rPr>
        <b/>
        <sz val="18"/>
        <rFont val="Corbel"/>
        <family val="2"/>
      </rPr>
      <t>acumulado</t>
    </r>
    <r>
      <rPr>
        <sz val="18"/>
        <rFont val="Corbel"/>
        <family val="2"/>
      </rPr>
      <t xml:space="preserve"> del Plan según el cumplimiento de sus indicadores de programa</t>
    </r>
  </si>
  <si>
    <r>
      <t xml:space="preserve">Avance en el </t>
    </r>
    <r>
      <rPr>
        <b/>
        <sz val="18"/>
        <rFont val="Corbel"/>
        <family val="2"/>
      </rPr>
      <t>trienio</t>
    </r>
    <r>
      <rPr>
        <sz val="18"/>
        <rFont val="Corbel"/>
        <family val="2"/>
      </rPr>
      <t xml:space="preserve"> del Plan  según ejecución de sus indicadores de programa</t>
    </r>
  </si>
  <si>
    <r>
      <t xml:space="preserve">Avance </t>
    </r>
    <r>
      <rPr>
        <b/>
        <sz val="18"/>
        <rFont val="Corbel"/>
        <family val="2"/>
      </rPr>
      <t>acumulado</t>
    </r>
    <r>
      <rPr>
        <sz val="18"/>
        <rFont val="Corbel"/>
        <family val="2"/>
      </rPr>
      <t xml:space="preserve"> del Plan según los entregables de sus proyectos</t>
    </r>
  </si>
  <si>
    <r>
      <t xml:space="preserve">Avance acumulado en el </t>
    </r>
    <r>
      <rPr>
        <b/>
        <sz val="18"/>
        <rFont val="Corbel"/>
        <family val="2"/>
      </rPr>
      <t>trienio</t>
    </r>
    <r>
      <rPr>
        <sz val="18"/>
        <rFont val="Corbel"/>
        <family val="2"/>
      </rPr>
      <t xml:space="preserve"> del Plan  según la ejecución de los entregables de sus proyectos</t>
    </r>
  </si>
  <si>
    <r>
      <t xml:space="preserve">Avance acumulado del Plan en el </t>
    </r>
    <r>
      <rPr>
        <b/>
        <sz val="14"/>
        <rFont val="Corbel"/>
        <family val="2"/>
      </rPr>
      <t>trienio</t>
    </r>
    <r>
      <rPr>
        <sz val="14"/>
        <rFont val="Corbel"/>
        <family val="2"/>
      </rPr>
      <t xml:space="preserve"> según la ejecución presupuestal de sus proyectos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</si>
</sst>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30" x14ac:knownFonts="1">
    <font>
      <sz val="11"/>
      <color theme="1"/>
      <name val="Calibri"/>
      <family val="2"/>
      <scheme val="minor"/>
    </font>
    <font>
      <sz val="11"/>
      <color theme="1"/>
      <name val="Calibri"/>
      <family val="2"/>
      <scheme val="minor"/>
    </font>
    <font>
      <sz val="11"/>
      <color theme="0"/>
      <name val="Calibri"/>
      <family val="2"/>
      <scheme val="minor"/>
    </font>
    <font>
      <b/>
      <sz val="26"/>
      <color theme="1"/>
      <name val="Corbel"/>
      <family val="2"/>
    </font>
    <font>
      <sz val="24"/>
      <color theme="1"/>
      <name val="Corbel"/>
      <family val="2"/>
    </font>
    <font>
      <b/>
      <sz val="24"/>
      <color theme="1"/>
      <name val="Corbel"/>
      <family val="2"/>
    </font>
    <font>
      <sz val="11"/>
      <color theme="1"/>
      <name val="Corbel"/>
      <family val="2"/>
    </font>
    <font>
      <b/>
      <sz val="18"/>
      <name val="Corbel"/>
      <family val="2"/>
    </font>
    <font>
      <sz val="18"/>
      <name val="Corbel"/>
      <family val="2"/>
    </font>
    <font>
      <sz val="22"/>
      <name val="Corbel"/>
      <family val="2"/>
    </font>
    <font>
      <sz val="18"/>
      <color theme="1"/>
      <name val="Corbel"/>
      <family val="2"/>
    </font>
    <font>
      <b/>
      <sz val="18"/>
      <color theme="1"/>
      <name val="Corbel"/>
      <family val="2"/>
    </font>
    <font>
      <sz val="22"/>
      <color theme="1"/>
      <name val="Corbel"/>
      <family val="2"/>
    </font>
    <font>
      <b/>
      <sz val="12"/>
      <color theme="1"/>
      <name val="Corbel"/>
      <family val="2"/>
    </font>
    <font>
      <b/>
      <sz val="11"/>
      <color theme="1"/>
      <name val="Corbel"/>
      <family val="2"/>
    </font>
    <font>
      <sz val="11"/>
      <color rgb="FF000000"/>
      <name val="Calibri"/>
      <family val="2"/>
    </font>
    <font>
      <sz val="12"/>
      <color rgb="FF000000"/>
      <name val="Arial"/>
      <family val="2"/>
    </font>
    <font>
      <sz val="12"/>
      <color theme="1"/>
      <name val="Corbel"/>
      <family val="2"/>
    </font>
    <font>
      <sz val="14"/>
      <color indexed="81"/>
      <name val="Tahoma"/>
      <family val="2"/>
    </font>
    <font>
      <sz val="12"/>
      <name val="Corbel"/>
      <family val="2"/>
    </font>
    <font>
      <b/>
      <sz val="9"/>
      <color indexed="81"/>
      <name val="Tahoma"/>
      <family val="2"/>
    </font>
    <font>
      <sz val="9"/>
      <color indexed="81"/>
      <name val="Tahoma"/>
      <family val="2"/>
    </font>
    <font>
      <sz val="10"/>
      <color theme="0"/>
      <name val="Corbel"/>
      <family val="2"/>
    </font>
    <font>
      <sz val="11"/>
      <color theme="0"/>
      <name val="Arial"/>
      <family val="2"/>
    </font>
    <font>
      <sz val="10"/>
      <color theme="1"/>
      <name val="Corbel"/>
      <family val="2"/>
    </font>
    <font>
      <b/>
      <sz val="18"/>
      <color theme="0"/>
      <name val="Corbel"/>
      <family val="2"/>
    </font>
    <font>
      <sz val="16"/>
      <name val="Corbel"/>
      <family val="2"/>
    </font>
    <font>
      <sz val="14"/>
      <name val="Corbel"/>
      <family val="2"/>
    </font>
    <font>
      <b/>
      <sz val="14"/>
      <name val="Corbel"/>
      <family val="2"/>
    </font>
    <font>
      <b/>
      <sz val="16"/>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70C0"/>
        <bgColor indexed="64"/>
      </patternFill>
    </fill>
    <fill>
      <patternFill patternType="solid">
        <fgColor theme="9"/>
        <bgColor indexed="64"/>
      </patternFill>
    </fill>
    <fill>
      <patternFill patternType="solid">
        <fgColor theme="8" tint="0.79998168889431442"/>
        <bgColor indexed="64"/>
      </patternFill>
    </fill>
    <fill>
      <patternFill patternType="solid">
        <fgColor rgb="FF0070C0"/>
        <bgColor rgb="FF385623"/>
      </patternFill>
    </fill>
    <fill>
      <patternFill patternType="solid">
        <fgColor theme="9" tint="-0.499984740745262"/>
        <bgColor indexed="64"/>
      </patternFill>
    </fill>
    <fill>
      <patternFill patternType="solid">
        <fgColor theme="1"/>
        <bgColor indexed="64"/>
      </patternFill>
    </fill>
    <fill>
      <patternFill patternType="solid">
        <fgColor theme="4" tint="-0.499984740745262"/>
        <bgColor indexed="64"/>
      </patternFill>
    </fill>
    <fill>
      <patternFill patternType="solid">
        <fgColor theme="7" tint="-0.499984740745262"/>
        <bgColor indexed="64"/>
      </patternFill>
    </fill>
    <fill>
      <patternFill patternType="solid">
        <fgColor rgb="FF385623"/>
        <bgColor rgb="FF385623"/>
      </patternFill>
    </fill>
    <fill>
      <patternFill patternType="solid">
        <fgColor theme="4" tint="-0.249977111117893"/>
        <bgColor indexed="64"/>
      </patternFill>
    </fill>
    <fill>
      <patternFill patternType="solid">
        <fgColor theme="5" tint="-0.249977111117893"/>
        <bgColor indexed="64"/>
      </patternFill>
    </fill>
    <fill>
      <patternFill patternType="solid">
        <fgColor theme="0"/>
        <bgColor theme="0"/>
      </patternFill>
    </fill>
    <fill>
      <patternFill patternType="solid">
        <fgColor theme="1" tint="0.499984740745262"/>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7">
    <xf numFmtId="0" fontId="0" fillId="0" borderId="0"/>
    <xf numFmtId="9" fontId="1" fillId="0" borderId="0" applyFont="0" applyFill="0" applyBorder="0" applyAlignment="0" applyProtection="0"/>
    <xf numFmtId="0" fontId="1" fillId="0" borderId="0"/>
    <xf numFmtId="0" fontId="15" fillId="0" borderId="0" applyBorder="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153">
    <xf numFmtId="0" fontId="0" fillId="0" borderId="0" xfId="0"/>
    <xf numFmtId="0" fontId="3" fillId="2" borderId="0" xfId="2" applyFont="1" applyFill="1" applyBorder="1" applyAlignment="1">
      <alignment horizontal="center" vertical="center" wrapText="1"/>
    </xf>
    <xf numFmtId="0" fontId="1" fillId="2" borderId="0" xfId="2" applyFill="1"/>
    <xf numFmtId="0" fontId="1" fillId="0" borderId="0" xfId="2"/>
    <xf numFmtId="0" fontId="4" fillId="2" borderId="0"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6" fillId="2" borderId="4" xfId="2" applyFont="1" applyFill="1" applyBorder="1" applyAlignment="1">
      <alignment wrapText="1"/>
    </xf>
    <xf numFmtId="0" fontId="6" fillId="2" borderId="0" xfId="2" applyFont="1" applyFill="1" applyBorder="1" applyAlignment="1">
      <alignment horizontal="center" wrapText="1"/>
    </xf>
    <xf numFmtId="0" fontId="13" fillId="5" borderId="9" xfId="2" applyFont="1" applyFill="1" applyBorder="1" applyAlignment="1">
      <alignment horizontal="center" vertical="center" wrapText="1"/>
    </xf>
    <xf numFmtId="0" fontId="13" fillId="5" borderId="10" xfId="2" applyFont="1" applyFill="1" applyBorder="1" applyAlignment="1">
      <alignment horizontal="center" vertical="center" wrapText="1"/>
    </xf>
    <xf numFmtId="0" fontId="13" fillId="6" borderId="10" xfId="2" applyFont="1" applyFill="1" applyBorder="1" applyAlignment="1">
      <alignment horizontal="center" vertical="center" wrapText="1"/>
    </xf>
    <xf numFmtId="0" fontId="13" fillId="3" borderId="10" xfId="2" applyFont="1" applyFill="1" applyBorder="1" applyAlignment="1">
      <alignment horizontal="center" vertical="center" wrapText="1"/>
    </xf>
    <xf numFmtId="0" fontId="13" fillId="3" borderId="11" xfId="2" applyFont="1" applyFill="1" applyBorder="1" applyAlignment="1">
      <alignment vertical="center" wrapText="1"/>
    </xf>
    <xf numFmtId="0" fontId="14" fillId="3" borderId="0" xfId="2" applyFont="1" applyFill="1" applyBorder="1" applyAlignment="1">
      <alignment vertical="center" wrapText="1"/>
    </xf>
    <xf numFmtId="0" fontId="1" fillId="2" borderId="0" xfId="2" applyFill="1" applyAlignment="1">
      <alignment wrapText="1"/>
    </xf>
    <xf numFmtId="0" fontId="1" fillId="0" borderId="0" xfId="2" applyAlignment="1">
      <alignment wrapText="1"/>
    </xf>
    <xf numFmtId="0" fontId="17" fillId="0" borderId="10" xfId="2" applyFont="1" applyBorder="1" applyAlignment="1">
      <alignment horizontal="center" vertical="center" wrapText="1"/>
    </xf>
    <xf numFmtId="1" fontId="17" fillId="0" borderId="10" xfId="2" applyNumberFormat="1" applyFont="1" applyBorder="1" applyAlignment="1">
      <alignment horizontal="center" vertical="center" wrapText="1"/>
    </xf>
    <xf numFmtId="9" fontId="17" fillId="0" borderId="10" xfId="4" applyFont="1" applyBorder="1" applyAlignment="1">
      <alignment horizontal="center" vertical="center" wrapText="1"/>
    </xf>
    <xf numFmtId="3" fontId="17" fillId="0" borderId="10" xfId="2" applyNumberFormat="1" applyFont="1" applyBorder="1" applyAlignment="1">
      <alignment horizontal="center" vertical="center" wrapText="1"/>
    </xf>
    <xf numFmtId="9" fontId="17" fillId="0" borderId="11" xfId="4" applyFont="1" applyBorder="1" applyAlignment="1">
      <alignment vertical="center" wrapText="1"/>
    </xf>
    <xf numFmtId="0" fontId="1" fillId="0" borderId="0" xfId="2" applyAlignment="1">
      <alignment vertical="center"/>
    </xf>
    <xf numFmtId="0" fontId="3" fillId="2" borderId="3" xfId="5" applyFont="1" applyFill="1" applyBorder="1" applyAlignment="1">
      <alignment vertical="center" wrapText="1"/>
    </xf>
    <xf numFmtId="0" fontId="3" fillId="2" borderId="2" xfId="5" applyFont="1" applyFill="1" applyBorder="1" applyAlignment="1">
      <alignment vertical="center"/>
    </xf>
    <xf numFmtId="0" fontId="3" fillId="2" borderId="3" xfId="5" applyFont="1" applyFill="1" applyBorder="1" applyAlignment="1">
      <alignment vertical="center"/>
    </xf>
    <xf numFmtId="0" fontId="1" fillId="0" borderId="0" xfId="5"/>
    <xf numFmtId="0" fontId="4" fillId="2" borderId="5" xfId="5" applyFont="1" applyFill="1" applyBorder="1" applyAlignment="1">
      <alignment vertical="center" wrapText="1"/>
    </xf>
    <xf numFmtId="0" fontId="4" fillId="2" borderId="0" xfId="5" applyFont="1" applyFill="1" applyAlignment="1">
      <alignment vertical="center"/>
    </xf>
    <xf numFmtId="0" fontId="4" fillId="2" borderId="5" xfId="5" applyFont="1" applyFill="1" applyBorder="1" applyAlignment="1">
      <alignment vertical="center"/>
    </xf>
    <xf numFmtId="0" fontId="6" fillId="2" borderId="4" xfId="5" applyFont="1" applyFill="1" applyBorder="1" applyAlignment="1">
      <alignment horizontal="center" vertical="center" wrapText="1"/>
    </xf>
    <xf numFmtId="0" fontId="6" fillId="2" borderId="0" xfId="5" applyFont="1" applyFill="1" applyAlignment="1">
      <alignment horizontal="center" vertical="center" wrapText="1"/>
    </xf>
    <xf numFmtId="0" fontId="6" fillId="2" borderId="5" xfId="5" applyFont="1" applyFill="1" applyBorder="1" applyAlignment="1">
      <alignment horizontal="center" vertical="center" wrapText="1"/>
    </xf>
    <xf numFmtId="0" fontId="1" fillId="2" borderId="5" xfId="5" applyFill="1" applyBorder="1"/>
    <xf numFmtId="0" fontId="1" fillId="2" borderId="0" xfId="5" applyFill="1"/>
    <xf numFmtId="0" fontId="14" fillId="5" borderId="12" xfId="5" applyFont="1" applyFill="1" applyBorder="1" applyAlignment="1">
      <alignment horizontal="center" vertical="center" wrapText="1"/>
    </xf>
    <xf numFmtId="0" fontId="14" fillId="5" borderId="13" xfId="5" applyFont="1" applyFill="1" applyBorder="1" applyAlignment="1">
      <alignment horizontal="center" vertical="center" wrapText="1"/>
    </xf>
    <xf numFmtId="0" fontId="14" fillId="6" borderId="13" xfId="5" applyFont="1" applyFill="1" applyBorder="1" applyAlignment="1">
      <alignment horizontal="center" vertical="center" wrapText="1"/>
    </xf>
    <xf numFmtId="0" fontId="14" fillId="7" borderId="13" xfId="5" applyFont="1" applyFill="1" applyBorder="1" applyAlignment="1">
      <alignment horizontal="center" vertical="center" wrapText="1"/>
    </xf>
    <xf numFmtId="0" fontId="14" fillId="7" borderId="14" xfId="5" applyFont="1" applyFill="1" applyBorder="1" applyAlignment="1">
      <alignment horizontal="center" vertical="center" wrapText="1"/>
    </xf>
    <xf numFmtId="0" fontId="14" fillId="6" borderId="15" xfId="5" applyFont="1" applyFill="1" applyBorder="1" applyAlignment="1">
      <alignment horizontal="center" vertical="center" wrapText="1"/>
    </xf>
    <xf numFmtId="0" fontId="1" fillId="2" borderId="5" xfId="5" applyFill="1" applyBorder="1" applyAlignment="1">
      <alignment horizontal="center" vertical="center"/>
    </xf>
    <xf numFmtId="0" fontId="1" fillId="0" borderId="0" xfId="5" applyAlignment="1">
      <alignment horizontal="center" vertical="center"/>
    </xf>
    <xf numFmtId="0" fontId="6" fillId="0" borderId="13" xfId="5" applyFont="1" applyBorder="1" applyAlignment="1">
      <alignment horizontal="center" vertical="center" wrapText="1"/>
    </xf>
    <xf numFmtId="9" fontId="6" fillId="0" borderId="13" xfId="5" applyNumberFormat="1" applyFont="1" applyBorder="1" applyAlignment="1">
      <alignment horizontal="center" vertical="center" wrapText="1"/>
    </xf>
    <xf numFmtId="1" fontId="6" fillId="0" borderId="13" xfId="5" applyNumberFormat="1" applyFont="1" applyBorder="1" applyAlignment="1">
      <alignment horizontal="center" vertical="center" wrapText="1"/>
    </xf>
    <xf numFmtId="9" fontId="6" fillId="0" borderId="14" xfId="5" applyNumberFormat="1" applyFont="1" applyBorder="1" applyAlignment="1">
      <alignment horizontal="center" vertical="center" wrapText="1"/>
    </xf>
    <xf numFmtId="0" fontId="6" fillId="0" borderId="15" xfId="6" applyNumberFormat="1" applyFont="1" applyBorder="1" applyAlignment="1">
      <alignment horizontal="center" vertical="center" wrapText="1"/>
    </xf>
    <xf numFmtId="0" fontId="1" fillId="0" borderId="0" xfId="5" applyAlignment="1">
      <alignment horizontal="center" vertical="center" wrapText="1"/>
    </xf>
    <xf numFmtId="0" fontId="1" fillId="2" borderId="0" xfId="5" applyFill="1" applyAlignment="1">
      <alignment horizontal="center" vertical="center" wrapText="1"/>
    </xf>
    <xf numFmtId="0" fontId="1" fillId="2" borderId="4" xfId="5" applyFill="1" applyBorder="1"/>
    <xf numFmtId="9" fontId="0" fillId="2" borderId="5" xfId="6" applyFont="1" applyFill="1" applyBorder="1"/>
    <xf numFmtId="0" fontId="2" fillId="2" borderId="0" xfId="5" applyFont="1" applyFill="1"/>
    <xf numFmtId="0" fontId="22" fillId="8" borderId="10" xfId="5" applyFont="1" applyFill="1" applyBorder="1" applyAlignment="1">
      <alignment horizontal="center" vertical="center" wrapText="1"/>
    </xf>
    <xf numFmtId="0" fontId="22" fillId="13" borderId="10" xfId="5" applyFont="1" applyFill="1" applyBorder="1" applyAlignment="1">
      <alignment horizontal="center" vertical="center" wrapText="1"/>
    </xf>
    <xf numFmtId="0" fontId="2" fillId="9" borderId="10" xfId="5" applyFont="1" applyFill="1" applyBorder="1" applyAlignment="1">
      <alignment horizontal="center" vertical="center"/>
    </xf>
    <xf numFmtId="0" fontId="23" fillId="14" borderId="10" xfId="5" applyFont="1" applyFill="1" applyBorder="1" applyAlignment="1">
      <alignment horizontal="center" vertical="center" wrapText="1"/>
    </xf>
    <xf numFmtId="0" fontId="2" fillId="14" borderId="10" xfId="5" applyFont="1" applyFill="1" applyBorder="1" applyAlignment="1">
      <alignment horizontal="center" vertical="center" wrapText="1"/>
    </xf>
    <xf numFmtId="0" fontId="2" fillId="15" borderId="10" xfId="5" applyFont="1" applyFill="1" applyBorder="1" applyAlignment="1">
      <alignment horizontal="center" vertical="center" wrapText="1"/>
    </xf>
    <xf numFmtId="9" fontId="2" fillId="15" borderId="11" xfId="6" applyFont="1" applyFill="1" applyBorder="1" applyAlignment="1">
      <alignment horizontal="center" vertical="center" wrapText="1"/>
    </xf>
    <xf numFmtId="0" fontId="24" fillId="16" borderId="9" xfId="5" applyFont="1" applyFill="1" applyBorder="1" applyAlignment="1">
      <alignment horizontal="center" vertical="center" wrapText="1"/>
    </xf>
    <xf numFmtId="0" fontId="24" fillId="0" borderId="10" xfId="5" applyFont="1" applyBorder="1" applyAlignment="1">
      <alignment horizontal="center" vertical="center" wrapText="1"/>
    </xf>
    <xf numFmtId="164" fontId="24" fillId="0" borderId="10" xfId="5" applyNumberFormat="1" applyFont="1" applyBorder="1" applyAlignment="1">
      <alignment horizontal="center" vertical="center" wrapText="1"/>
    </xf>
    <xf numFmtId="164" fontId="24" fillId="0" borderId="10" xfId="5" applyNumberFormat="1" applyFont="1" applyFill="1" applyBorder="1" applyAlignment="1">
      <alignment horizontal="center" vertical="center" wrapText="1"/>
    </xf>
    <xf numFmtId="9" fontId="24" fillId="0" borderId="11" xfId="6" applyFont="1" applyBorder="1" applyAlignment="1">
      <alignment horizontal="center" vertical="center" wrapText="1"/>
    </xf>
    <xf numFmtId="164" fontId="1" fillId="2" borderId="0" xfId="5" applyNumberFormat="1" applyFill="1"/>
    <xf numFmtId="9" fontId="0" fillId="2" borderId="0" xfId="6" applyFont="1" applyFill="1"/>
    <xf numFmtId="9" fontId="0" fillId="0" borderId="0" xfId="6" applyFont="1"/>
    <xf numFmtId="0" fontId="0" fillId="2" borderId="0" xfId="0" applyFill="1"/>
    <xf numFmtId="0" fontId="25" fillId="17" borderId="34" xfId="0" applyFont="1" applyFill="1" applyBorder="1" applyAlignment="1" applyProtection="1">
      <alignment horizontal="center" vertical="center" wrapText="1"/>
    </xf>
    <xf numFmtId="1" fontId="12" fillId="0" borderId="35" xfId="0" applyNumberFormat="1" applyFont="1" applyFill="1" applyBorder="1" applyAlignment="1" applyProtection="1">
      <alignment horizontal="center" vertical="center" wrapText="1"/>
      <protection locked="0"/>
    </xf>
    <xf numFmtId="1" fontId="12" fillId="0" borderId="36" xfId="0" applyNumberFormat="1" applyFont="1" applyFill="1" applyBorder="1" applyAlignment="1" applyProtection="1">
      <alignment horizontal="center" vertical="center" wrapText="1"/>
      <protection locked="0"/>
    </xf>
    <xf numFmtId="0" fontId="7" fillId="3" borderId="37" xfId="0" applyFont="1" applyFill="1" applyBorder="1" applyAlignment="1" applyProtection="1">
      <alignment horizontal="left" vertical="center" wrapText="1"/>
    </xf>
    <xf numFmtId="9" fontId="9" fillId="4" borderId="38" xfId="0" applyNumberFormat="1" applyFont="1" applyFill="1" applyBorder="1" applyAlignment="1" applyProtection="1">
      <alignment horizontal="center" vertical="center" wrapText="1"/>
    </xf>
    <xf numFmtId="9" fontId="8" fillId="4" borderId="39" xfId="0" applyNumberFormat="1" applyFont="1" applyFill="1" applyBorder="1" applyAlignment="1" applyProtection="1">
      <alignment horizontal="center" vertical="center" wrapText="1"/>
    </xf>
    <xf numFmtId="0" fontId="10" fillId="3" borderId="37" xfId="0" applyFont="1" applyFill="1" applyBorder="1" applyAlignment="1" applyProtection="1">
      <alignment horizontal="left" vertical="center" wrapText="1"/>
    </xf>
    <xf numFmtId="9" fontId="10" fillId="4" borderId="39" xfId="0" applyNumberFormat="1" applyFont="1" applyFill="1" applyBorder="1" applyAlignment="1" applyProtection="1">
      <alignment horizontal="center" vertical="center" wrapText="1"/>
    </xf>
    <xf numFmtId="0" fontId="11" fillId="3" borderId="40" xfId="0" applyFont="1" applyFill="1" applyBorder="1" applyAlignment="1" applyProtection="1">
      <alignment horizontal="left" vertical="center" wrapText="1"/>
    </xf>
    <xf numFmtId="9" fontId="10" fillId="4" borderId="41" xfId="0" applyNumberFormat="1" applyFont="1" applyFill="1" applyBorder="1" applyAlignment="1" applyProtection="1">
      <alignment horizontal="center" vertical="center" wrapText="1"/>
    </xf>
    <xf numFmtId="0" fontId="1" fillId="2" borderId="0" xfId="2" applyFill="1" applyAlignment="1">
      <alignment vertical="center"/>
    </xf>
    <xf numFmtId="0" fontId="6" fillId="2" borderId="0" xfId="2" applyFont="1" applyFill="1" applyBorder="1" applyAlignment="1">
      <alignment wrapText="1"/>
    </xf>
    <xf numFmtId="0" fontId="6" fillId="0" borderId="0" xfId="2" applyFont="1" applyBorder="1"/>
    <xf numFmtId="49" fontId="16" fillId="0" borderId="4" xfId="3" applyNumberFormat="1" applyFont="1" applyFill="1" applyBorder="1" applyAlignment="1" applyProtection="1">
      <alignment wrapText="1"/>
    </xf>
    <xf numFmtId="49" fontId="16" fillId="0" borderId="42" xfId="3" applyNumberFormat="1" applyFont="1" applyFill="1" applyBorder="1" applyAlignment="1" applyProtection="1">
      <alignment wrapText="1"/>
    </xf>
    <xf numFmtId="0" fontId="17" fillId="0" borderId="43" xfId="2" applyFont="1" applyBorder="1" applyAlignment="1">
      <alignment horizontal="center" vertical="center" wrapText="1"/>
    </xf>
    <xf numFmtId="1" fontId="17" fillId="0" borderId="43" xfId="2" applyNumberFormat="1" applyFont="1" applyBorder="1" applyAlignment="1">
      <alignment horizontal="center" vertical="center" wrapText="1"/>
    </xf>
    <xf numFmtId="9" fontId="17" fillId="0" borderId="43" xfId="4" applyFont="1" applyBorder="1" applyAlignment="1">
      <alignment horizontal="center" vertical="center" wrapText="1"/>
    </xf>
    <xf numFmtId="3" fontId="17" fillId="0" borderId="43" xfId="2" applyNumberFormat="1" applyFont="1" applyBorder="1" applyAlignment="1">
      <alignment horizontal="center" vertical="center" wrapText="1"/>
    </xf>
    <xf numFmtId="9" fontId="17" fillId="0" borderId="44" xfId="4" applyFont="1" applyBorder="1" applyAlignment="1">
      <alignment vertical="center" wrapText="1"/>
    </xf>
    <xf numFmtId="0" fontId="8" fillId="3" borderId="38" xfId="2" applyFont="1" applyFill="1" applyBorder="1" applyAlignment="1">
      <alignment horizontal="left" vertical="center" wrapText="1"/>
    </xf>
    <xf numFmtId="9" fontId="9" fillId="4" borderId="38" xfId="2" applyNumberFormat="1" applyFont="1" applyFill="1" applyBorder="1" applyAlignment="1">
      <alignment horizontal="center" vertical="center" wrapText="1"/>
    </xf>
    <xf numFmtId="9" fontId="12" fillId="4" borderId="38" xfId="2" applyNumberFormat="1" applyFont="1" applyFill="1" applyBorder="1" applyAlignment="1">
      <alignment horizontal="center" vertical="center" wrapText="1"/>
    </xf>
    <xf numFmtId="9" fontId="8" fillId="3" borderId="38" xfId="1" applyFont="1" applyFill="1" applyBorder="1" applyAlignment="1">
      <alignment horizontal="center" vertical="center" wrapText="1"/>
    </xf>
    <xf numFmtId="0" fontId="27" fillId="3" borderId="38" xfId="5" applyFont="1" applyFill="1" applyBorder="1" applyAlignment="1">
      <alignment horizontal="center" vertical="center" wrapText="1"/>
    </xf>
    <xf numFmtId="9" fontId="9" fillId="4" borderId="38" xfId="6"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14" fontId="7" fillId="3" borderId="31" xfId="0" applyNumberFormat="1" applyFont="1" applyFill="1" applyBorder="1" applyAlignment="1" applyProtection="1">
      <alignment horizontal="center" vertical="center" wrapText="1"/>
    </xf>
    <xf numFmtId="14" fontId="7" fillId="3" borderId="32" xfId="0" applyNumberFormat="1" applyFont="1" applyFill="1" applyBorder="1" applyAlignment="1" applyProtection="1">
      <alignment horizontal="center" vertical="center" wrapText="1"/>
    </xf>
    <xf numFmtId="14" fontId="7" fillId="3" borderId="33" xfId="0" applyNumberFormat="1" applyFont="1" applyFill="1" applyBorder="1" applyAlignment="1" applyProtection="1">
      <alignment horizontal="center" vertical="center" wrapText="1"/>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8" xfId="2" applyFont="1" applyFill="1" applyBorder="1" applyAlignment="1">
      <alignment horizontal="center" vertical="center" wrapText="1"/>
    </xf>
    <xf numFmtId="0" fontId="6" fillId="2" borderId="0" xfId="2" applyFont="1" applyFill="1" applyBorder="1" applyAlignment="1">
      <alignment horizontal="center" wrapText="1"/>
    </xf>
    <xf numFmtId="0" fontId="6" fillId="2" borderId="5" xfId="2" applyFont="1" applyFill="1" applyBorder="1" applyAlignment="1">
      <alignment horizontal="center" wrapText="1"/>
    </xf>
    <xf numFmtId="0" fontId="26" fillId="3" borderId="38" xfId="2" applyFont="1" applyFill="1" applyBorder="1" applyAlignment="1">
      <alignment horizontal="center" vertical="center" wrapText="1"/>
    </xf>
    <xf numFmtId="0" fontId="3" fillId="2" borderId="1" xfId="5" applyFont="1" applyFill="1" applyBorder="1" applyAlignment="1">
      <alignment horizontal="center" vertical="center" wrapText="1"/>
    </xf>
    <xf numFmtId="0" fontId="3" fillId="2" borderId="2" xfId="5" applyFont="1" applyFill="1" applyBorder="1" applyAlignment="1">
      <alignment horizontal="center" vertical="center" wrapText="1"/>
    </xf>
    <xf numFmtId="0" fontId="3" fillId="2" borderId="3" xfId="5" applyFont="1" applyFill="1" applyBorder="1" applyAlignment="1">
      <alignment horizontal="center" vertical="center" wrapText="1"/>
    </xf>
    <xf numFmtId="0" fontId="4" fillId="2" borderId="4" xfId="5" applyFont="1" applyFill="1" applyBorder="1" applyAlignment="1">
      <alignment horizontal="center" vertical="center" wrapText="1"/>
    </xf>
    <xf numFmtId="0" fontId="4" fillId="2" borderId="0" xfId="5" applyFont="1" applyFill="1" applyAlignment="1">
      <alignment horizontal="center" vertical="center" wrapText="1"/>
    </xf>
    <xf numFmtId="0" fontId="4" fillId="2" borderId="5" xfId="5" applyFont="1" applyFill="1" applyBorder="1" applyAlignment="1">
      <alignment horizontal="center" vertical="center" wrapText="1"/>
    </xf>
    <xf numFmtId="0" fontId="5" fillId="2" borderId="6" xfId="5" applyFont="1" applyFill="1" applyBorder="1" applyAlignment="1">
      <alignment horizontal="center" vertical="center" wrapText="1"/>
    </xf>
    <xf numFmtId="0" fontId="5" fillId="2" borderId="7" xfId="5" applyFont="1" applyFill="1" applyBorder="1" applyAlignment="1">
      <alignment horizontal="center" vertical="center" wrapText="1"/>
    </xf>
    <xf numFmtId="0" fontId="5" fillId="2" borderId="8" xfId="5" applyFont="1" applyFill="1" applyBorder="1" applyAlignment="1">
      <alignment horizontal="center" vertical="center" wrapText="1"/>
    </xf>
    <xf numFmtId="0" fontId="8" fillId="3" borderId="38" xfId="2" applyFont="1" applyFill="1" applyBorder="1" applyAlignment="1">
      <alignment horizontal="center" vertical="center" wrapText="1"/>
    </xf>
    <xf numFmtId="0" fontId="3" fillId="2" borderId="16" xfId="5" applyFont="1" applyFill="1" applyBorder="1" applyAlignment="1">
      <alignment horizontal="center" vertical="center" wrapText="1"/>
    </xf>
    <xf numFmtId="0" fontId="3" fillId="2" borderId="17" xfId="5" applyFont="1" applyFill="1" applyBorder="1" applyAlignment="1">
      <alignment horizontal="center" vertical="center" wrapText="1"/>
    </xf>
    <xf numFmtId="0" fontId="3" fillId="2" borderId="18" xfId="5" applyFont="1" applyFill="1" applyBorder="1" applyAlignment="1">
      <alignment horizontal="center" vertical="center" wrapText="1"/>
    </xf>
    <xf numFmtId="0" fontId="4" fillId="2" borderId="19" xfId="5" applyFont="1" applyFill="1" applyBorder="1" applyAlignment="1">
      <alignment horizontal="center" vertical="center" wrapText="1"/>
    </xf>
    <xf numFmtId="0" fontId="4" fillId="2" borderId="20" xfId="5" applyFont="1" applyFill="1" applyBorder="1" applyAlignment="1">
      <alignment horizontal="center" vertical="center" wrapText="1"/>
    </xf>
    <xf numFmtId="0" fontId="4" fillId="2" borderId="21" xfId="5" applyFont="1" applyFill="1" applyBorder="1" applyAlignment="1">
      <alignment horizontal="center" vertical="center" wrapText="1"/>
    </xf>
    <xf numFmtId="0" fontId="4" fillId="2" borderId="7" xfId="5" applyFont="1" applyFill="1" applyBorder="1" applyAlignment="1">
      <alignment horizontal="center" vertical="center" wrapText="1"/>
    </xf>
    <xf numFmtId="0" fontId="4" fillId="2" borderId="22" xfId="5" applyFont="1" applyFill="1" applyBorder="1" applyAlignment="1">
      <alignment horizontal="center" vertical="center" wrapText="1"/>
    </xf>
    <xf numFmtId="0" fontId="22" fillId="8" borderId="23" xfId="5" applyFont="1" applyFill="1" applyBorder="1" applyAlignment="1">
      <alignment horizontal="center" vertical="center" wrapText="1"/>
    </xf>
    <xf numFmtId="0" fontId="22" fillId="8" borderId="9" xfId="5" applyFont="1" applyFill="1" applyBorder="1" applyAlignment="1">
      <alignment horizontal="center" vertical="center" wrapText="1"/>
    </xf>
    <xf numFmtId="0" fontId="22" fillId="8" borderId="24" xfId="5" applyFont="1" applyFill="1" applyBorder="1" applyAlignment="1">
      <alignment horizontal="center" vertical="center" wrapText="1"/>
    </xf>
    <xf numFmtId="0" fontId="22" fillId="8" borderId="10" xfId="5" applyFont="1" applyFill="1" applyBorder="1" applyAlignment="1">
      <alignment horizontal="center" vertical="center" wrapText="1"/>
    </xf>
    <xf numFmtId="0" fontId="2" fillId="9" borderId="25" xfId="5" applyFont="1" applyFill="1" applyBorder="1" applyAlignment="1">
      <alignment horizontal="center"/>
    </xf>
    <xf numFmtId="0" fontId="2" fillId="9" borderId="26" xfId="5" applyFont="1" applyFill="1" applyBorder="1" applyAlignment="1">
      <alignment horizontal="center"/>
    </xf>
    <xf numFmtId="0" fontId="2" fillId="9" borderId="27" xfId="5" applyFont="1" applyFill="1" applyBorder="1" applyAlignment="1">
      <alignment horizontal="center"/>
    </xf>
    <xf numFmtId="0" fontId="2" fillId="10" borderId="28" xfId="5" applyFont="1" applyFill="1" applyBorder="1" applyAlignment="1">
      <alignment horizontal="center" vertical="center" wrapText="1"/>
    </xf>
    <xf numFmtId="0" fontId="2" fillId="10" borderId="30" xfId="5" applyFont="1" applyFill="1" applyBorder="1" applyAlignment="1">
      <alignment horizontal="center" vertical="center" wrapText="1"/>
    </xf>
    <xf numFmtId="0" fontId="2" fillId="11" borderId="24" xfId="5" applyFont="1" applyFill="1" applyBorder="1" applyAlignment="1">
      <alignment horizontal="center"/>
    </xf>
    <xf numFmtId="0" fontId="2" fillId="12" borderId="25" xfId="5" applyFont="1" applyFill="1" applyBorder="1" applyAlignment="1">
      <alignment horizontal="center"/>
    </xf>
    <xf numFmtId="0" fontId="2" fillId="12" borderId="26" xfId="5" applyFont="1" applyFill="1" applyBorder="1" applyAlignment="1">
      <alignment horizontal="center"/>
    </xf>
    <xf numFmtId="0" fontId="2" fillId="12" borderId="29" xfId="5" applyFont="1" applyFill="1" applyBorder="1" applyAlignment="1">
      <alignment horizontal="center"/>
    </xf>
    <xf numFmtId="0" fontId="19" fillId="3" borderId="38" xfId="2" applyFont="1" applyFill="1" applyBorder="1" applyAlignment="1">
      <alignment horizontal="center" vertical="center" wrapText="1"/>
    </xf>
    <xf numFmtId="0" fontId="29" fillId="2" borderId="0" xfId="0" applyFont="1" applyFill="1"/>
    <xf numFmtId="9" fontId="19" fillId="2" borderId="10" xfId="4" applyFont="1" applyFill="1" applyBorder="1" applyAlignment="1">
      <alignment horizontal="center" vertical="center" wrapText="1"/>
    </xf>
    <xf numFmtId="9" fontId="6" fillId="2" borderId="13" xfId="5" applyNumberFormat="1" applyFont="1" applyFill="1" applyBorder="1" applyAlignment="1">
      <alignment horizontal="center" vertical="center" wrapText="1"/>
    </xf>
  </cellXfs>
  <cellStyles count="7">
    <cellStyle name="Normal" xfId="0" builtinId="0"/>
    <cellStyle name="Normal 2" xfId="2" xr:uid="{A3B89517-863F-44EE-A333-23AB3CE94842}"/>
    <cellStyle name="Normal 3" xfId="3" xr:uid="{F526C248-B534-45AE-B00B-2B51DBBB2E2C}"/>
    <cellStyle name="Normal 4" xfId="5" xr:uid="{BF8857CE-1941-4BC4-A890-63358D0F87ED}"/>
    <cellStyle name="Porcentaje" xfId="1" builtinId="5"/>
    <cellStyle name="Porcentaje 2" xfId="4" xr:uid="{A388D620-A7F1-40DD-A143-6615D5F444CD}"/>
    <cellStyle name="Porcentaje 3" xfId="6" xr:uid="{41045E70-CD98-4229-B5D3-533AD89B20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0</xdr:rowOff>
    </xdr:from>
    <xdr:to>
      <xdr:col>0</xdr:col>
      <xdr:colOff>1343025</xdr:colOff>
      <xdr:row>2</xdr:row>
      <xdr:rowOff>76200</xdr:rowOff>
    </xdr:to>
    <xdr:pic>
      <xdr:nvPicPr>
        <xdr:cNvPr id="2" name="Imagen 1" descr="Resultado de imagen para escudo udea">
          <a:extLst>
            <a:ext uri="{FF2B5EF4-FFF2-40B4-BE49-F238E27FC236}">
              <a16:creationId xmlns:a16="http://schemas.microsoft.com/office/drawing/2014/main" id="{E9ADE474-FA5F-4CC2-978E-C54F581DC3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0"/>
          <a:ext cx="1000125" cy="1114425"/>
        </a:xfrm>
        <a:prstGeom prst="rect">
          <a:avLst/>
        </a:prstGeom>
        <a:noFill/>
        <a:ln>
          <a:noFill/>
        </a:ln>
      </xdr:spPr>
    </xdr:pic>
    <xdr:clientData/>
  </xdr:twoCellAnchor>
  <xdr:twoCellAnchor editAs="oneCell">
    <xdr:from>
      <xdr:col>2</xdr:col>
      <xdr:colOff>2139950</xdr:colOff>
      <xdr:row>0</xdr:row>
      <xdr:rowOff>177800</xdr:rowOff>
    </xdr:from>
    <xdr:to>
      <xdr:col>2</xdr:col>
      <xdr:colOff>3048000</xdr:colOff>
      <xdr:row>2</xdr:row>
      <xdr:rowOff>73698</xdr:rowOff>
    </xdr:to>
    <xdr:pic>
      <xdr:nvPicPr>
        <xdr:cNvPr id="3" name="Imagen 2">
          <a:extLst>
            <a:ext uri="{FF2B5EF4-FFF2-40B4-BE49-F238E27FC236}">
              <a16:creationId xmlns:a16="http://schemas.microsoft.com/office/drawing/2014/main" id="{8BD6E1DB-ABED-4182-8D6F-BF536E973BF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871" t="9261" r="16166" b="6734"/>
        <a:stretch/>
      </xdr:blipFill>
      <xdr:spPr>
        <a:xfrm>
          <a:off x="9207500" y="177800"/>
          <a:ext cx="908050" cy="9341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47625</xdr:rowOff>
    </xdr:from>
    <xdr:to>
      <xdr:col>0</xdr:col>
      <xdr:colOff>1285875</xdr:colOff>
      <xdr:row>2</xdr:row>
      <xdr:rowOff>19050</xdr:rowOff>
    </xdr:to>
    <xdr:pic>
      <xdr:nvPicPr>
        <xdr:cNvPr id="2" name="Imagen 1" descr="Resultado de imagen para escudo udea">
          <a:extLst>
            <a:ext uri="{FF2B5EF4-FFF2-40B4-BE49-F238E27FC236}">
              <a16:creationId xmlns:a16="http://schemas.microsoft.com/office/drawing/2014/main" id="{356A8EF3-03A5-408E-9647-D488E4B20F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47625"/>
          <a:ext cx="714375" cy="800100"/>
        </a:xfrm>
        <a:prstGeom prst="rect">
          <a:avLst/>
        </a:prstGeom>
        <a:noFill/>
        <a:ln>
          <a:noFill/>
        </a:ln>
      </xdr:spPr>
    </xdr:pic>
    <xdr:clientData/>
  </xdr:twoCellAnchor>
  <xdr:twoCellAnchor editAs="oneCell">
    <xdr:from>
      <xdr:col>11</xdr:col>
      <xdr:colOff>14454188</xdr:colOff>
      <xdr:row>0</xdr:row>
      <xdr:rowOff>152400</xdr:rowOff>
    </xdr:from>
    <xdr:to>
      <xdr:col>11</xdr:col>
      <xdr:colOff>15359063</xdr:colOff>
      <xdr:row>2</xdr:row>
      <xdr:rowOff>219074</xdr:rowOff>
    </xdr:to>
    <xdr:pic>
      <xdr:nvPicPr>
        <xdr:cNvPr id="3" name="Imagen 2">
          <a:extLst>
            <a:ext uri="{FF2B5EF4-FFF2-40B4-BE49-F238E27FC236}">
              <a16:creationId xmlns:a16="http://schemas.microsoft.com/office/drawing/2014/main" id="{930E99B7-4520-457F-A8F0-C4153FF0019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871" t="9261" r="16166" b="6734"/>
        <a:stretch/>
      </xdr:blipFill>
      <xdr:spPr>
        <a:xfrm>
          <a:off x="31542038" y="152400"/>
          <a:ext cx="904875" cy="8953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1047750</xdr:colOff>
      <xdr:row>1</xdr:row>
      <xdr:rowOff>558800</xdr:rowOff>
    </xdr:to>
    <xdr:pic>
      <xdr:nvPicPr>
        <xdr:cNvPr id="2" name="Imagen 1" descr="Resultado de imagen para escudo udea">
          <a:extLst>
            <a:ext uri="{FF2B5EF4-FFF2-40B4-BE49-F238E27FC236}">
              <a16:creationId xmlns:a16="http://schemas.microsoft.com/office/drawing/2014/main" id="{D1FFF9D7-3578-4EBD-AC1E-991111547B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933450" cy="1244600"/>
        </a:xfrm>
        <a:prstGeom prst="rect">
          <a:avLst/>
        </a:prstGeom>
        <a:noFill/>
        <a:ln>
          <a:noFill/>
        </a:ln>
      </xdr:spPr>
    </xdr:pic>
    <xdr:clientData/>
  </xdr:twoCellAnchor>
  <xdr:twoCellAnchor editAs="oneCell">
    <xdr:from>
      <xdr:col>8</xdr:col>
      <xdr:colOff>6334125</xdr:colOff>
      <xdr:row>0</xdr:row>
      <xdr:rowOff>25400</xdr:rowOff>
    </xdr:from>
    <xdr:to>
      <xdr:col>8</xdr:col>
      <xdr:colOff>7537449</xdr:colOff>
      <xdr:row>2</xdr:row>
      <xdr:rowOff>28574</xdr:rowOff>
    </xdr:to>
    <xdr:pic>
      <xdr:nvPicPr>
        <xdr:cNvPr id="3" name="Imagen 2">
          <a:extLst>
            <a:ext uri="{FF2B5EF4-FFF2-40B4-BE49-F238E27FC236}">
              <a16:creationId xmlns:a16="http://schemas.microsoft.com/office/drawing/2014/main" id="{CD81A946-989E-467C-B00A-2766801026D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871" t="9261" r="16166" b="6734"/>
        <a:stretch/>
      </xdr:blipFill>
      <xdr:spPr>
        <a:xfrm>
          <a:off x="36595050" y="25400"/>
          <a:ext cx="1203324" cy="13461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95249</xdr:colOff>
      <xdr:row>0</xdr:row>
      <xdr:rowOff>57150</xdr:rowOff>
    </xdr:from>
    <xdr:to>
      <xdr:col>1</xdr:col>
      <xdr:colOff>1047750</xdr:colOff>
      <xdr:row>2</xdr:row>
      <xdr:rowOff>285750</xdr:rowOff>
    </xdr:to>
    <xdr:pic>
      <xdr:nvPicPr>
        <xdr:cNvPr id="2" name="Imagen 1" descr="Resultado de imagen para escudo udea">
          <a:extLst>
            <a:ext uri="{FF2B5EF4-FFF2-40B4-BE49-F238E27FC236}">
              <a16:creationId xmlns:a16="http://schemas.microsoft.com/office/drawing/2014/main" id="{6D42B06F-1D1D-4918-B04D-09BC0E6949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4" y="57150"/>
          <a:ext cx="952501" cy="1057275"/>
        </a:xfrm>
        <a:prstGeom prst="rect">
          <a:avLst/>
        </a:prstGeom>
        <a:noFill/>
        <a:ln>
          <a:noFill/>
        </a:ln>
      </xdr:spPr>
    </xdr:pic>
    <xdr:clientData/>
  </xdr:twoCellAnchor>
  <xdr:twoCellAnchor editAs="oneCell">
    <xdr:from>
      <xdr:col>18</xdr:col>
      <xdr:colOff>352425</xdr:colOff>
      <xdr:row>0</xdr:row>
      <xdr:rowOff>76201</xdr:rowOff>
    </xdr:from>
    <xdr:to>
      <xdr:col>18</xdr:col>
      <xdr:colOff>1432288</xdr:colOff>
      <xdr:row>3</xdr:row>
      <xdr:rowOff>88684</xdr:rowOff>
    </xdr:to>
    <xdr:pic>
      <xdr:nvPicPr>
        <xdr:cNvPr id="3" name="Imagen 2">
          <a:extLst>
            <a:ext uri="{FF2B5EF4-FFF2-40B4-BE49-F238E27FC236}">
              <a16:creationId xmlns:a16="http://schemas.microsoft.com/office/drawing/2014/main" id="{C87D9CD3-8F68-4234-82AA-0693303FD53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871" t="9261" r="16166" b="6734"/>
        <a:stretch/>
      </xdr:blipFill>
      <xdr:spPr>
        <a:xfrm>
          <a:off x="22574250" y="76201"/>
          <a:ext cx="1079863" cy="12412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54EB2-D08E-402F-86D2-AC3F994BE8C1}">
  <dimension ref="A1:D13"/>
  <sheetViews>
    <sheetView topLeftCell="A4" zoomScale="60" zoomScaleNormal="60" workbookViewId="0">
      <selection activeCell="B11" sqref="B11"/>
    </sheetView>
  </sheetViews>
  <sheetFormatPr baseColWidth="10" defaultColWidth="0" defaultRowHeight="15" customHeight="1" zeroHeight="1" x14ac:dyDescent="0.35"/>
  <cols>
    <col min="1" max="1" width="68.453125" style="67" customWidth="1"/>
    <col min="2" max="2" width="37.54296875" style="67" customWidth="1"/>
    <col min="3" max="3" width="73" style="67" customWidth="1"/>
    <col min="4" max="4" width="11.453125" style="67" customWidth="1"/>
    <col min="5" max="16384" width="11.453125" style="67" hidden="1"/>
  </cols>
  <sheetData>
    <row r="1" spans="1:4" customFormat="1" ht="39" customHeight="1" x14ac:dyDescent="0.35">
      <c r="A1" s="94" t="s">
        <v>0</v>
      </c>
      <c r="B1" s="95"/>
      <c r="C1" s="96"/>
      <c r="D1" s="67"/>
    </row>
    <row r="2" spans="1:4" customFormat="1" ht="42.75" customHeight="1" x14ac:dyDescent="0.35">
      <c r="A2" s="97" t="s">
        <v>70</v>
      </c>
      <c r="B2" s="98"/>
      <c r="C2" s="99"/>
      <c r="D2" s="67"/>
    </row>
    <row r="3" spans="1:4" customFormat="1" ht="24" thickBot="1" x14ac:dyDescent="0.4">
      <c r="A3" s="100"/>
      <c r="B3" s="101"/>
      <c r="C3" s="102"/>
      <c r="D3" s="67"/>
    </row>
    <row r="4" spans="1:4" customFormat="1" ht="24" thickBot="1" x14ac:dyDescent="0.4">
      <c r="A4" s="103" t="s">
        <v>71</v>
      </c>
      <c r="B4" s="104"/>
      <c r="C4" s="105"/>
      <c r="D4" s="67"/>
    </row>
    <row r="5" spans="1:4" customFormat="1" ht="53.25" customHeight="1" x14ac:dyDescent="0.35">
      <c r="A5" s="68" t="s">
        <v>72</v>
      </c>
      <c r="B5" s="69">
        <v>2022</v>
      </c>
      <c r="C5" s="70"/>
      <c r="D5" s="67"/>
    </row>
    <row r="6" spans="1:4" customFormat="1" ht="70.5" x14ac:dyDescent="0.35">
      <c r="A6" s="71" t="s">
        <v>73</v>
      </c>
      <c r="B6" s="72">
        <f>+'Indicadores PAUA'!C5</f>
        <v>0.75460615079365079</v>
      </c>
      <c r="C6" s="73" t="s">
        <v>109</v>
      </c>
      <c r="D6" s="67"/>
    </row>
    <row r="7" spans="1:4" customFormat="1" ht="70.5" x14ac:dyDescent="0.35">
      <c r="A7" s="74" t="s">
        <v>74</v>
      </c>
      <c r="B7" s="72">
        <f>+'Indicadores PAUA'!C6</f>
        <v>0.58013464826839822</v>
      </c>
      <c r="C7" s="75" t="s">
        <v>110</v>
      </c>
      <c r="D7" s="67"/>
    </row>
    <row r="8" spans="1:4" customFormat="1" ht="70.5" x14ac:dyDescent="0.35">
      <c r="A8" s="71" t="s">
        <v>75</v>
      </c>
      <c r="B8" s="72">
        <f>+'Proyectos PAUA'!B5</f>
        <v>0.8559475019516003</v>
      </c>
      <c r="C8" s="73" t="s">
        <v>111</v>
      </c>
      <c r="D8" s="67"/>
    </row>
    <row r="9" spans="1:4" customFormat="1" ht="47" x14ac:dyDescent="0.35">
      <c r="A9" s="74" t="s">
        <v>76</v>
      </c>
      <c r="B9" s="72">
        <f>+'Proyectos PAUA'!B6</f>
        <v>0.36499999999999999</v>
      </c>
      <c r="C9" s="75" t="s">
        <v>112</v>
      </c>
      <c r="D9" s="67"/>
    </row>
    <row r="10" spans="1:4" customFormat="1" ht="71" thickBot="1" x14ac:dyDescent="0.4">
      <c r="A10" s="76" t="s">
        <v>77</v>
      </c>
      <c r="B10" s="72">
        <f>+'Presupuesto PAUA'!C5</f>
        <v>0.3922305488690897</v>
      </c>
      <c r="C10" s="77" t="s">
        <v>113</v>
      </c>
      <c r="D10" s="67"/>
    </row>
    <row r="11" spans="1:4" customFormat="1" ht="21" x14ac:dyDescent="0.5">
      <c r="A11" s="67"/>
      <c r="B11" s="150"/>
      <c r="C11" s="67"/>
      <c r="D11" s="67"/>
    </row>
    <row r="12" spans="1:4" ht="14.5" x14ac:dyDescent="0.35"/>
    <row r="13" spans="1:4" ht="15" customHeight="1" x14ac:dyDescent="0.35"/>
  </sheetData>
  <mergeCells count="4">
    <mergeCell ref="A1:C1"/>
    <mergeCell ref="A2:C2"/>
    <mergeCell ref="A3:C3"/>
    <mergeCell ref="A4:C4"/>
  </mergeCells>
  <dataValidations count="1">
    <dataValidation allowBlank="1" showInputMessage="1" showErrorMessage="1" prompt="Seleccione el semestre a reportar." sqref="B5:C5" xr:uid="{84F4E14A-B917-45A9-B299-54B3DC889C3D}"/>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A573C-B5BC-42EF-B4C7-FBC73F0516A8}">
  <dimension ref="A1:O49"/>
  <sheetViews>
    <sheetView topLeftCell="A20" zoomScale="70" zoomScaleNormal="70" workbookViewId="0">
      <selection activeCell="C13" sqref="C13"/>
    </sheetView>
  </sheetViews>
  <sheetFormatPr baseColWidth="10" defaultColWidth="0" defaultRowHeight="15" customHeight="1" zeroHeight="1" x14ac:dyDescent="0.35"/>
  <cols>
    <col min="1" max="1" width="66.7265625" style="3" customWidth="1"/>
    <col min="2" max="2" width="31" style="3" hidden="1" customWidth="1"/>
    <col min="3" max="3" width="45.453125" style="3" bestFit="1" customWidth="1"/>
    <col min="4" max="4" width="15.1796875" style="3" customWidth="1"/>
    <col min="5" max="5" width="17" style="3" customWidth="1"/>
    <col min="6" max="8" width="17.26953125" style="3" customWidth="1"/>
    <col min="9" max="9" width="17.54296875" style="3" customWidth="1"/>
    <col min="10" max="11" width="21.26953125" style="3" customWidth="1"/>
    <col min="12" max="12" width="255.7265625" style="21" bestFit="1" customWidth="1"/>
    <col min="13" max="13" width="255.7265625" style="21" customWidth="1"/>
    <col min="14" max="14" width="11.453125" style="2" customWidth="1"/>
    <col min="15" max="15" width="0" style="3" hidden="1" customWidth="1"/>
    <col min="16" max="16384" width="11.453125" style="3" hidden="1"/>
  </cols>
  <sheetData>
    <row r="1" spans="1:14" ht="33.75" customHeight="1" thickBot="1" x14ac:dyDescent="0.4">
      <c r="A1" s="106" t="s">
        <v>0</v>
      </c>
      <c r="B1" s="107"/>
      <c r="C1" s="107"/>
      <c r="D1" s="107"/>
      <c r="E1" s="107"/>
      <c r="F1" s="107"/>
      <c r="G1" s="107"/>
      <c r="H1" s="107"/>
      <c r="I1" s="107"/>
      <c r="J1" s="107"/>
      <c r="K1" s="107"/>
      <c r="L1" s="108"/>
      <c r="M1" s="1"/>
    </row>
    <row r="2" spans="1:14" ht="31.5" customHeight="1" x14ac:dyDescent="0.35">
      <c r="A2" s="109" t="s">
        <v>1</v>
      </c>
      <c r="B2" s="110"/>
      <c r="C2" s="110"/>
      <c r="D2" s="110"/>
      <c r="E2" s="110"/>
      <c r="F2" s="110"/>
      <c r="G2" s="110"/>
      <c r="H2" s="110"/>
      <c r="I2" s="110"/>
      <c r="J2" s="110"/>
      <c r="K2" s="110"/>
      <c r="L2" s="111"/>
      <c r="M2" s="4"/>
    </row>
    <row r="3" spans="1:14" ht="39" customHeight="1" x14ac:dyDescent="0.35">
      <c r="A3" s="112" t="s">
        <v>2</v>
      </c>
      <c r="B3" s="113"/>
      <c r="C3" s="113"/>
      <c r="D3" s="113"/>
      <c r="E3" s="113"/>
      <c r="F3" s="113"/>
      <c r="G3" s="113"/>
      <c r="H3" s="113"/>
      <c r="I3" s="113"/>
      <c r="J3" s="113"/>
      <c r="K3" s="113"/>
      <c r="L3" s="114"/>
      <c r="M3" s="5"/>
    </row>
    <row r="4" spans="1:14" ht="14.5" x14ac:dyDescent="0.35">
      <c r="A4" s="6"/>
      <c r="B4" s="79"/>
      <c r="C4" s="79"/>
      <c r="D4" s="79"/>
      <c r="E4" s="79"/>
      <c r="F4" s="79"/>
      <c r="G4" s="79"/>
      <c r="H4" s="79"/>
      <c r="I4" s="79"/>
      <c r="J4" s="79"/>
      <c r="K4" s="115"/>
      <c r="L4" s="116"/>
      <c r="M4" s="7"/>
    </row>
    <row r="5" spans="1:14" ht="86.25" customHeight="1" x14ac:dyDescent="0.35">
      <c r="A5" s="88" t="s">
        <v>114</v>
      </c>
      <c r="B5" s="80"/>
      <c r="C5" s="89">
        <f>AVERAGE(G9:G24)</f>
        <v>0.75460615079365079</v>
      </c>
      <c r="D5" s="117" t="s">
        <v>109</v>
      </c>
      <c r="E5" s="117"/>
      <c r="F5" s="117"/>
      <c r="G5" s="79"/>
      <c r="H5" s="79"/>
      <c r="I5" s="79"/>
      <c r="J5" s="79"/>
      <c r="K5" s="115"/>
      <c r="L5" s="116"/>
      <c r="M5" s="7"/>
    </row>
    <row r="6" spans="1:14" ht="87.75" customHeight="1" x14ac:dyDescent="0.35">
      <c r="A6" s="88" t="s">
        <v>115</v>
      </c>
      <c r="B6" s="80"/>
      <c r="C6" s="90">
        <f>AVERAGE(K9:K24)</f>
        <v>0.58013464826839822</v>
      </c>
      <c r="D6" s="117" t="s">
        <v>110</v>
      </c>
      <c r="E6" s="117"/>
      <c r="F6" s="117"/>
      <c r="G6" s="79"/>
      <c r="H6" s="79"/>
      <c r="I6" s="79"/>
      <c r="J6" s="79"/>
      <c r="K6" s="115"/>
      <c r="L6" s="116"/>
      <c r="M6" s="7"/>
    </row>
    <row r="7" spans="1:14" ht="14.5" x14ac:dyDescent="0.35">
      <c r="A7" s="6"/>
      <c r="B7" s="79"/>
      <c r="C7" s="79"/>
      <c r="D7" s="79"/>
      <c r="E7" s="79"/>
      <c r="F7" s="79"/>
      <c r="G7" s="79"/>
      <c r="H7" s="79"/>
      <c r="I7" s="79"/>
      <c r="J7" s="79"/>
      <c r="K7" s="115"/>
      <c r="L7" s="116"/>
      <c r="M7" s="7"/>
    </row>
    <row r="8" spans="1:14" s="15" customFormat="1" ht="62" x14ac:dyDescent="0.35">
      <c r="A8" s="8" t="s">
        <v>3</v>
      </c>
      <c r="B8" s="9" t="s">
        <v>4</v>
      </c>
      <c r="C8" s="9" t="s">
        <v>5</v>
      </c>
      <c r="D8" s="9" t="s">
        <v>6</v>
      </c>
      <c r="E8" s="9" t="s">
        <v>7</v>
      </c>
      <c r="F8" s="10" t="s">
        <v>8</v>
      </c>
      <c r="G8" s="10" t="s">
        <v>9</v>
      </c>
      <c r="H8" s="9" t="s">
        <v>10</v>
      </c>
      <c r="I8" s="9" t="s">
        <v>11</v>
      </c>
      <c r="J8" s="11" t="s">
        <v>12</v>
      </c>
      <c r="K8" s="11" t="s">
        <v>13</v>
      </c>
      <c r="L8" s="12" t="s">
        <v>14</v>
      </c>
      <c r="M8" s="13"/>
      <c r="N8" s="14"/>
    </row>
    <row r="9" spans="1:14" s="15" customFormat="1" ht="46.5" x14ac:dyDescent="0.35">
      <c r="A9" s="81" t="s">
        <v>15</v>
      </c>
      <c r="B9" s="16">
        <v>1</v>
      </c>
      <c r="C9" s="16" t="s">
        <v>78</v>
      </c>
      <c r="D9" s="17">
        <v>40</v>
      </c>
      <c r="E9" s="17">
        <v>43</v>
      </c>
      <c r="F9" s="18">
        <v>1.075</v>
      </c>
      <c r="G9" s="18">
        <v>1</v>
      </c>
      <c r="H9" s="19">
        <v>100</v>
      </c>
      <c r="I9" s="19">
        <v>43</v>
      </c>
      <c r="J9" s="18">
        <v>0.43</v>
      </c>
      <c r="K9" s="18">
        <v>0.43</v>
      </c>
      <c r="L9" s="20" t="s">
        <v>96</v>
      </c>
      <c r="M9" s="20" t="s">
        <v>96</v>
      </c>
      <c r="N9" s="14"/>
    </row>
    <row r="10" spans="1:14" s="15" customFormat="1" ht="31" x14ac:dyDescent="0.35">
      <c r="A10" s="81" t="s">
        <v>16</v>
      </c>
      <c r="B10" s="16">
        <v>1</v>
      </c>
      <c r="C10" s="16" t="s">
        <v>78</v>
      </c>
      <c r="D10" s="17">
        <v>375</v>
      </c>
      <c r="E10" s="17">
        <v>198</v>
      </c>
      <c r="F10" s="18">
        <v>0.52800000000000002</v>
      </c>
      <c r="G10" s="18">
        <v>0.52800000000000002</v>
      </c>
      <c r="H10" s="19">
        <v>750</v>
      </c>
      <c r="I10" s="19">
        <v>198</v>
      </c>
      <c r="J10" s="18">
        <v>0.26400000000000001</v>
      </c>
      <c r="K10" s="18">
        <v>0.26400000000000001</v>
      </c>
      <c r="L10" s="20" t="s">
        <v>97</v>
      </c>
      <c r="M10" s="20" t="s">
        <v>97</v>
      </c>
      <c r="N10" s="14"/>
    </row>
    <row r="11" spans="1:14" s="15" customFormat="1" ht="31" x14ac:dyDescent="0.35">
      <c r="A11" s="81" t="s">
        <v>17</v>
      </c>
      <c r="B11" s="16">
        <v>1</v>
      </c>
      <c r="C11" s="16" t="s">
        <v>78</v>
      </c>
      <c r="D11" s="17">
        <v>8</v>
      </c>
      <c r="E11" s="17">
        <v>11</v>
      </c>
      <c r="F11" s="18">
        <v>1.375</v>
      </c>
      <c r="G11" s="18">
        <v>1</v>
      </c>
      <c r="H11" s="19">
        <v>21</v>
      </c>
      <c r="I11" s="19">
        <v>11</v>
      </c>
      <c r="J11" s="18">
        <v>0.52380952380952384</v>
      </c>
      <c r="K11" s="18">
        <v>0.52380952380952384</v>
      </c>
      <c r="L11" s="20" t="s">
        <v>98</v>
      </c>
      <c r="M11" s="20" t="s">
        <v>98</v>
      </c>
      <c r="N11" s="14"/>
    </row>
    <row r="12" spans="1:14" s="15" customFormat="1" ht="46.5" x14ac:dyDescent="0.35">
      <c r="A12" s="81" t="s">
        <v>18</v>
      </c>
      <c r="B12" s="16">
        <v>2</v>
      </c>
      <c r="C12" s="16" t="s">
        <v>78</v>
      </c>
      <c r="D12" s="17">
        <v>0</v>
      </c>
      <c r="E12" s="17">
        <v>0</v>
      </c>
      <c r="F12" s="18">
        <v>0</v>
      </c>
      <c r="G12" s="18">
        <v>0</v>
      </c>
      <c r="H12" s="19">
        <v>1</v>
      </c>
      <c r="I12" s="19">
        <v>0</v>
      </c>
      <c r="J12" s="18">
        <v>0</v>
      </c>
      <c r="K12" s="18">
        <v>0</v>
      </c>
      <c r="L12" s="20" t="s">
        <v>82</v>
      </c>
      <c r="M12" s="20" t="s">
        <v>82</v>
      </c>
      <c r="N12" s="14"/>
    </row>
    <row r="13" spans="1:14" s="15" customFormat="1" ht="31" x14ac:dyDescent="0.35">
      <c r="A13" s="81" t="s">
        <v>19</v>
      </c>
      <c r="B13" s="16">
        <v>2</v>
      </c>
      <c r="C13" s="16" t="s">
        <v>78</v>
      </c>
      <c r="D13" s="17">
        <v>150</v>
      </c>
      <c r="E13" s="17">
        <v>221</v>
      </c>
      <c r="F13" s="18">
        <v>1.4733333333333334</v>
      </c>
      <c r="G13" s="18">
        <v>1</v>
      </c>
      <c r="H13" s="19">
        <v>300</v>
      </c>
      <c r="I13" s="19">
        <v>221</v>
      </c>
      <c r="J13" s="18">
        <v>0.73666666666666669</v>
      </c>
      <c r="K13" s="18">
        <v>0.73666666666666669</v>
      </c>
      <c r="L13" s="20" t="s">
        <v>99</v>
      </c>
      <c r="M13" s="20" t="s">
        <v>99</v>
      </c>
      <c r="N13" s="14"/>
    </row>
    <row r="14" spans="1:14" s="15" customFormat="1" ht="46.5" x14ac:dyDescent="0.35">
      <c r="A14" s="81" t="s">
        <v>20</v>
      </c>
      <c r="B14" s="16">
        <v>2</v>
      </c>
      <c r="C14" s="16" t="s">
        <v>78</v>
      </c>
      <c r="D14" s="17">
        <v>37</v>
      </c>
      <c r="E14" s="17">
        <v>75</v>
      </c>
      <c r="F14" s="18">
        <v>2.0270270270270272</v>
      </c>
      <c r="G14" s="18">
        <v>1</v>
      </c>
      <c r="H14" s="19">
        <v>75</v>
      </c>
      <c r="I14" s="19">
        <v>75</v>
      </c>
      <c r="J14" s="18">
        <v>1</v>
      </c>
      <c r="K14" s="18">
        <v>1</v>
      </c>
      <c r="L14" s="20" t="s">
        <v>100</v>
      </c>
      <c r="M14" s="20" t="s">
        <v>100</v>
      </c>
      <c r="N14" s="14"/>
    </row>
    <row r="15" spans="1:14" s="15" customFormat="1" ht="31" x14ac:dyDescent="0.35">
      <c r="A15" s="81" t="s">
        <v>21</v>
      </c>
      <c r="B15" s="16">
        <v>3</v>
      </c>
      <c r="C15" s="16" t="s">
        <v>78</v>
      </c>
      <c r="D15" s="17">
        <v>278</v>
      </c>
      <c r="E15" s="17">
        <v>566</v>
      </c>
      <c r="F15" s="18">
        <v>2.035971223021583</v>
      </c>
      <c r="G15" s="18">
        <v>1</v>
      </c>
      <c r="H15" s="19">
        <v>500</v>
      </c>
      <c r="I15" s="19">
        <v>566</v>
      </c>
      <c r="J15" s="18">
        <v>1.1319999999999999</v>
      </c>
      <c r="K15" s="18">
        <v>1</v>
      </c>
      <c r="L15" s="20" t="s">
        <v>101</v>
      </c>
      <c r="M15" s="20" t="s">
        <v>101</v>
      </c>
      <c r="N15" s="14"/>
    </row>
    <row r="16" spans="1:14" s="15" customFormat="1" ht="46.5" x14ac:dyDescent="0.35">
      <c r="A16" s="81" t="s">
        <v>22</v>
      </c>
      <c r="B16" s="16">
        <v>3</v>
      </c>
      <c r="C16" s="16" t="s">
        <v>78</v>
      </c>
      <c r="D16" s="17">
        <v>2</v>
      </c>
      <c r="E16" s="17">
        <v>0</v>
      </c>
      <c r="F16" s="151">
        <v>0</v>
      </c>
      <c r="G16" s="18">
        <v>0</v>
      </c>
      <c r="H16" s="19">
        <v>6</v>
      </c>
      <c r="I16" s="19">
        <v>0</v>
      </c>
      <c r="J16" s="18">
        <v>0</v>
      </c>
      <c r="K16" s="18">
        <v>0</v>
      </c>
      <c r="L16" s="20" t="s">
        <v>82</v>
      </c>
      <c r="M16" s="20" t="s">
        <v>82</v>
      </c>
      <c r="N16" s="14"/>
    </row>
    <row r="17" spans="1:14" s="15" customFormat="1" ht="31" x14ac:dyDescent="0.35">
      <c r="A17" s="81" t="s">
        <v>23</v>
      </c>
      <c r="B17" s="16">
        <v>3</v>
      </c>
      <c r="C17" s="16" t="s">
        <v>78</v>
      </c>
      <c r="D17" s="17">
        <v>0</v>
      </c>
      <c r="E17" s="17">
        <v>0</v>
      </c>
      <c r="F17" s="18">
        <v>0</v>
      </c>
      <c r="G17" s="18">
        <v>0</v>
      </c>
      <c r="H17" s="19">
        <v>1</v>
      </c>
      <c r="I17" s="19">
        <v>0</v>
      </c>
      <c r="J17" s="18">
        <v>0</v>
      </c>
      <c r="K17" s="18">
        <v>0</v>
      </c>
      <c r="L17" s="20" t="s">
        <v>82</v>
      </c>
      <c r="M17" s="20" t="s">
        <v>82</v>
      </c>
      <c r="N17" s="14"/>
    </row>
    <row r="18" spans="1:14" s="15" customFormat="1" ht="31" x14ac:dyDescent="0.35">
      <c r="A18" s="81" t="s">
        <v>24</v>
      </c>
      <c r="B18" s="16">
        <v>3</v>
      </c>
      <c r="C18" s="16" t="s">
        <v>78</v>
      </c>
      <c r="D18" s="17">
        <v>63000</v>
      </c>
      <c r="E18" s="17">
        <v>34379</v>
      </c>
      <c r="F18" s="18">
        <v>0.54569841269841268</v>
      </c>
      <c r="G18" s="18">
        <v>0.54569841269841268</v>
      </c>
      <c r="H18" s="19">
        <v>150000</v>
      </c>
      <c r="I18" s="19">
        <v>34379</v>
      </c>
      <c r="J18" s="18">
        <v>0.22919333333333333</v>
      </c>
      <c r="K18" s="18">
        <v>0.22919333333333333</v>
      </c>
      <c r="L18" s="20" t="s">
        <v>102</v>
      </c>
      <c r="M18" s="20" t="s">
        <v>102</v>
      </c>
      <c r="N18" s="14"/>
    </row>
    <row r="19" spans="1:14" s="15" customFormat="1" ht="155" x14ac:dyDescent="0.35">
      <c r="A19" s="81" t="s">
        <v>25</v>
      </c>
      <c r="B19" s="16">
        <v>3</v>
      </c>
      <c r="C19" s="16" t="s">
        <v>78</v>
      </c>
      <c r="D19" s="17">
        <v>2</v>
      </c>
      <c r="E19" s="17">
        <v>22</v>
      </c>
      <c r="F19" s="18">
        <v>11</v>
      </c>
      <c r="G19" s="18">
        <v>1</v>
      </c>
      <c r="H19" s="19">
        <v>6</v>
      </c>
      <c r="I19" s="19">
        <v>22</v>
      </c>
      <c r="J19" s="18">
        <v>3.6666666666666665</v>
      </c>
      <c r="K19" s="18">
        <v>1</v>
      </c>
      <c r="L19" s="20" t="s">
        <v>103</v>
      </c>
      <c r="M19" s="20" t="s">
        <v>103</v>
      </c>
      <c r="N19" s="14"/>
    </row>
    <row r="20" spans="1:14" s="15" customFormat="1" ht="15.5" x14ac:dyDescent="0.35">
      <c r="A20" s="81" t="s">
        <v>26</v>
      </c>
      <c r="B20" s="16">
        <v>3</v>
      </c>
      <c r="C20" s="16" t="s">
        <v>78</v>
      </c>
      <c r="D20" s="17">
        <v>24</v>
      </c>
      <c r="E20" s="17">
        <v>41</v>
      </c>
      <c r="F20" s="18">
        <v>1.7083333333333333</v>
      </c>
      <c r="G20" s="18">
        <v>1</v>
      </c>
      <c r="H20" s="19">
        <v>44</v>
      </c>
      <c r="I20" s="19">
        <v>41</v>
      </c>
      <c r="J20" s="18">
        <v>0.93181818181818177</v>
      </c>
      <c r="K20" s="18">
        <v>0.93181818181818177</v>
      </c>
      <c r="L20" s="20" t="s">
        <v>104</v>
      </c>
      <c r="M20" s="20" t="s">
        <v>104</v>
      </c>
      <c r="N20" s="14"/>
    </row>
    <row r="21" spans="1:14" s="15" customFormat="1" ht="31" x14ac:dyDescent="0.35">
      <c r="A21" s="81" t="s">
        <v>27</v>
      </c>
      <c r="B21" s="16">
        <v>4</v>
      </c>
      <c r="C21" s="16" t="s">
        <v>78</v>
      </c>
      <c r="D21" s="17">
        <v>4</v>
      </c>
      <c r="E21" s="17">
        <v>7</v>
      </c>
      <c r="F21" s="18">
        <v>1.75</v>
      </c>
      <c r="G21" s="18">
        <v>1</v>
      </c>
      <c r="H21" s="19">
        <v>4</v>
      </c>
      <c r="I21" s="19">
        <v>7</v>
      </c>
      <c r="J21" s="18">
        <v>1.75</v>
      </c>
      <c r="K21" s="18">
        <v>1</v>
      </c>
      <c r="L21" s="20" t="s">
        <v>105</v>
      </c>
      <c r="M21" s="20" t="s">
        <v>105</v>
      </c>
      <c r="N21" s="14"/>
    </row>
    <row r="22" spans="1:14" s="15" customFormat="1" ht="15.5" x14ac:dyDescent="0.35">
      <c r="A22" s="81" t="s">
        <v>28</v>
      </c>
      <c r="B22" s="16">
        <v>4</v>
      </c>
      <c r="C22" s="16" t="s">
        <v>78</v>
      </c>
      <c r="D22" s="17">
        <v>16</v>
      </c>
      <c r="E22" s="17">
        <v>15</v>
      </c>
      <c r="F22" s="18">
        <v>1.0666666666666667</v>
      </c>
      <c r="G22" s="18">
        <v>1</v>
      </c>
      <c r="H22" s="19">
        <v>42</v>
      </c>
      <c r="I22" s="19">
        <v>15</v>
      </c>
      <c r="J22" s="18">
        <v>2.8</v>
      </c>
      <c r="K22" s="18">
        <v>1</v>
      </c>
      <c r="L22" s="20" t="s">
        <v>106</v>
      </c>
      <c r="M22" s="20" t="s">
        <v>106</v>
      </c>
      <c r="N22" s="14"/>
    </row>
    <row r="23" spans="1:14" s="15" customFormat="1" ht="15.5" x14ac:dyDescent="0.35">
      <c r="A23" s="81" t="s">
        <v>29</v>
      </c>
      <c r="B23" s="16">
        <v>4</v>
      </c>
      <c r="C23" s="16" t="s">
        <v>78</v>
      </c>
      <c r="D23" s="17">
        <v>1</v>
      </c>
      <c r="E23" s="17">
        <v>1</v>
      </c>
      <c r="F23" s="18">
        <v>1</v>
      </c>
      <c r="G23" s="18">
        <v>1</v>
      </c>
      <c r="H23" s="19">
        <v>2</v>
      </c>
      <c r="I23" s="19">
        <v>1</v>
      </c>
      <c r="J23" s="18">
        <v>0.5</v>
      </c>
      <c r="K23" s="18">
        <v>0.5</v>
      </c>
      <c r="L23" s="20" t="s">
        <v>107</v>
      </c>
      <c r="M23" s="20" t="s">
        <v>107</v>
      </c>
      <c r="N23" s="14"/>
    </row>
    <row r="24" spans="1:14" s="15" customFormat="1" ht="109" thickBot="1" x14ac:dyDescent="0.4">
      <c r="A24" s="82" t="s">
        <v>30</v>
      </c>
      <c r="B24" s="83">
        <v>5</v>
      </c>
      <c r="C24" s="83" t="s">
        <v>78</v>
      </c>
      <c r="D24" s="84">
        <v>3</v>
      </c>
      <c r="E24" s="84">
        <v>6</v>
      </c>
      <c r="F24" s="85">
        <v>2</v>
      </c>
      <c r="G24" s="85">
        <v>1</v>
      </c>
      <c r="H24" s="86">
        <v>9</v>
      </c>
      <c r="I24" s="86">
        <v>6</v>
      </c>
      <c r="J24" s="85">
        <v>0.66666666666666663</v>
      </c>
      <c r="K24" s="85">
        <v>0.66666666666666663</v>
      </c>
      <c r="L24" s="87" t="s">
        <v>108</v>
      </c>
      <c r="M24" s="20" t="s">
        <v>108</v>
      </c>
      <c r="N24" s="14"/>
    </row>
    <row r="25" spans="1:14" s="2" customFormat="1" ht="15" customHeight="1" x14ac:dyDescent="0.35">
      <c r="L25" s="78"/>
      <c r="M25" s="78"/>
    </row>
    <row r="26" spans="1:14" s="2" customFormat="1" ht="15" customHeight="1" x14ac:dyDescent="0.35">
      <c r="L26" s="78"/>
      <c r="M26" s="78"/>
    </row>
    <row r="27" spans="1:14" ht="15" hidden="1" customHeight="1" x14ac:dyDescent="0.35"/>
    <row r="28" spans="1:14" ht="15" hidden="1" customHeight="1" x14ac:dyDescent="0.35"/>
    <row r="29" spans="1:14" ht="15" hidden="1" customHeight="1" x14ac:dyDescent="0.35"/>
    <row r="30" spans="1:14" ht="15" hidden="1" customHeight="1" x14ac:dyDescent="0.35"/>
    <row r="31" spans="1:14" ht="15" hidden="1" customHeight="1" x14ac:dyDescent="0.35"/>
    <row r="32" spans="1:14" ht="15" hidden="1" customHeight="1" x14ac:dyDescent="0.35"/>
    <row r="33" ht="15" hidden="1" customHeight="1" x14ac:dyDescent="0.35"/>
    <row r="34" ht="15" hidden="1" customHeight="1" x14ac:dyDescent="0.35"/>
    <row r="35" ht="15" hidden="1" customHeight="1" x14ac:dyDescent="0.35"/>
    <row r="36" ht="15" hidden="1" customHeight="1" x14ac:dyDescent="0.35"/>
    <row r="37" ht="15" hidden="1" customHeight="1" x14ac:dyDescent="0.35"/>
    <row r="38" ht="15" hidden="1" customHeight="1" x14ac:dyDescent="0.35"/>
    <row r="39" ht="15" hidden="1" customHeight="1" x14ac:dyDescent="0.35"/>
    <row r="40" ht="15" hidden="1" customHeight="1" x14ac:dyDescent="0.35"/>
    <row r="41" ht="15" hidden="1" customHeight="1" x14ac:dyDescent="0.35"/>
    <row r="42" ht="15" hidden="1" customHeight="1" x14ac:dyDescent="0.35"/>
    <row r="43" ht="15" hidden="1" customHeight="1" x14ac:dyDescent="0.35"/>
    <row r="44" ht="15" hidden="1" customHeight="1" x14ac:dyDescent="0.35"/>
    <row r="45" ht="15" hidden="1" customHeight="1" x14ac:dyDescent="0.35"/>
    <row r="46" ht="15" hidden="1" customHeight="1" x14ac:dyDescent="0.35"/>
    <row r="47" ht="15" hidden="1" customHeight="1" x14ac:dyDescent="0.35"/>
    <row r="48" ht="15" hidden="1" customHeight="1" x14ac:dyDescent="0.35"/>
    <row r="49" ht="15" hidden="1" customHeight="1" x14ac:dyDescent="0.35"/>
  </sheetData>
  <autoFilter ref="A8:L24" xr:uid="{5554AAA4-5783-4340-8D96-8A6A3749822E}"/>
  <mergeCells count="8">
    <mergeCell ref="K6:L7"/>
    <mergeCell ref="D5:F5"/>
    <mergeCell ref="D6:F6"/>
    <mergeCell ref="A1:L1"/>
    <mergeCell ref="A2:L2"/>
    <mergeCell ref="A3:L3"/>
    <mergeCell ref="K4:L4"/>
    <mergeCell ref="K5:L5"/>
  </mergeCells>
  <conditionalFormatting sqref="C5">
    <cfRule type="iconSet" priority="2">
      <iconSet>
        <cfvo type="percent" val="0"/>
        <cfvo type="formula" val="0.7"/>
        <cfvo type="formula" val="0.9"/>
      </iconSet>
    </cfRule>
  </conditionalFormatting>
  <conditionalFormatting sqref="C6">
    <cfRule type="iconSet" priority="1">
      <iconSet>
        <cfvo type="percent" val="0"/>
        <cfvo type="formula" val="0.7"/>
        <cfvo type="formula" val="0.9"/>
      </iconSet>
    </cfRule>
  </conditionalFormatting>
  <pageMargins left="0.7" right="0.7" top="0.75" bottom="0.75"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86410-1D05-48DB-8BFD-125DB622735A}">
  <dimension ref="A1:N18"/>
  <sheetViews>
    <sheetView topLeftCell="A10" zoomScale="80" zoomScaleNormal="80" workbookViewId="0">
      <selection activeCell="C14" sqref="C14"/>
    </sheetView>
  </sheetViews>
  <sheetFormatPr baseColWidth="10" defaultColWidth="0" defaultRowHeight="0" customHeight="1" zeroHeight="1" x14ac:dyDescent="0.35"/>
  <cols>
    <col min="1" max="1" width="69.453125" style="47" customWidth="1"/>
    <col min="2" max="2" width="47.81640625" style="47" customWidth="1"/>
    <col min="3" max="3" width="47.54296875" style="47" bestFit="1" customWidth="1"/>
    <col min="4" max="4" width="54.54296875" style="47" customWidth="1"/>
    <col min="5" max="5" width="52.54296875" style="47" customWidth="1"/>
    <col min="6" max="7" width="47.1796875" style="47" customWidth="1"/>
    <col min="8" max="8" width="87.54296875" style="47" customWidth="1"/>
    <col min="9" max="9" width="121.1796875" style="47" customWidth="1"/>
    <col min="10" max="10" width="11.453125" style="33" customWidth="1"/>
    <col min="11" max="14" width="0" style="25" hidden="1" customWidth="1"/>
    <col min="15" max="16384" width="11.453125" style="25" hidden="1"/>
  </cols>
  <sheetData>
    <row r="1" spans="1:12" ht="54" customHeight="1" x14ac:dyDescent="0.35">
      <c r="A1" s="118" t="s">
        <v>0</v>
      </c>
      <c r="B1" s="119"/>
      <c r="C1" s="119"/>
      <c r="D1" s="119"/>
      <c r="E1" s="119"/>
      <c r="F1" s="119"/>
      <c r="G1" s="119"/>
      <c r="H1" s="119"/>
      <c r="I1" s="120"/>
      <c r="J1" s="22"/>
      <c r="K1" s="23"/>
      <c r="L1" s="24"/>
    </row>
    <row r="2" spans="1:12" ht="51.75" customHeight="1" x14ac:dyDescent="0.35">
      <c r="A2" s="121" t="s">
        <v>31</v>
      </c>
      <c r="B2" s="122"/>
      <c r="C2" s="122"/>
      <c r="D2" s="122"/>
      <c r="E2" s="122"/>
      <c r="F2" s="122"/>
      <c r="G2" s="122"/>
      <c r="H2" s="122"/>
      <c r="I2" s="123"/>
      <c r="J2" s="26"/>
      <c r="K2" s="27"/>
      <c r="L2" s="28"/>
    </row>
    <row r="3" spans="1:12" ht="31.5" customHeight="1" x14ac:dyDescent="0.35">
      <c r="A3" s="124" t="s">
        <v>32</v>
      </c>
      <c r="B3" s="125"/>
      <c r="C3" s="125"/>
      <c r="D3" s="125"/>
      <c r="E3" s="125"/>
      <c r="F3" s="125"/>
      <c r="G3" s="125"/>
      <c r="H3" s="125"/>
      <c r="I3" s="126"/>
      <c r="J3" s="26"/>
      <c r="K3" s="27"/>
      <c r="L3" s="28"/>
    </row>
    <row r="4" spans="1:12" ht="14.5" x14ac:dyDescent="0.35">
      <c r="A4" s="29"/>
      <c r="B4" s="30"/>
      <c r="C4" s="30"/>
      <c r="D4" s="30"/>
      <c r="E4" s="30"/>
      <c r="F4" s="30"/>
      <c r="G4" s="30"/>
      <c r="H4" s="30"/>
      <c r="I4" s="31"/>
      <c r="J4" s="32"/>
      <c r="K4" s="33"/>
      <c r="L4" s="32"/>
    </row>
    <row r="5" spans="1:12" ht="47" x14ac:dyDescent="0.35">
      <c r="A5" s="88" t="s">
        <v>116</v>
      </c>
      <c r="B5" s="91">
        <v>0.8559475019516003</v>
      </c>
      <c r="C5" s="127" t="s">
        <v>111</v>
      </c>
      <c r="D5" s="127"/>
      <c r="E5" s="127"/>
      <c r="F5" s="30"/>
      <c r="G5" s="30"/>
      <c r="H5" s="30"/>
      <c r="I5" s="31"/>
      <c r="J5" s="32"/>
      <c r="K5" s="33"/>
      <c r="L5" s="32"/>
    </row>
    <row r="6" spans="1:12" ht="70.5" customHeight="1" x14ac:dyDescent="0.35">
      <c r="A6" s="88" t="s">
        <v>117</v>
      </c>
      <c r="B6" s="91">
        <v>0.36499999999999999</v>
      </c>
      <c r="C6" s="127" t="s">
        <v>112</v>
      </c>
      <c r="D6" s="127"/>
      <c r="E6" s="127"/>
      <c r="F6" s="30"/>
      <c r="G6" s="30"/>
      <c r="H6" s="30"/>
      <c r="I6" s="31"/>
      <c r="J6" s="32"/>
      <c r="K6" s="33"/>
      <c r="L6" s="32"/>
    </row>
    <row r="7" spans="1:12" ht="14.5" x14ac:dyDescent="0.35">
      <c r="A7" s="29"/>
      <c r="B7" s="30"/>
      <c r="C7" s="30"/>
      <c r="D7" s="30"/>
      <c r="E7" s="30"/>
      <c r="F7" s="30"/>
      <c r="G7" s="30"/>
      <c r="H7" s="30"/>
      <c r="I7" s="31"/>
      <c r="J7" s="32"/>
      <c r="K7" s="33"/>
      <c r="L7" s="32"/>
    </row>
    <row r="8" spans="1:12" s="41" customFormat="1" ht="80.25" customHeight="1" x14ac:dyDescent="0.35">
      <c r="A8" s="34" t="s">
        <v>33</v>
      </c>
      <c r="B8" s="35" t="s">
        <v>5</v>
      </c>
      <c r="C8" s="36" t="s">
        <v>34</v>
      </c>
      <c r="D8" s="37" t="s">
        <v>35</v>
      </c>
      <c r="E8" s="37" t="s">
        <v>36</v>
      </c>
      <c r="F8" s="37" t="s">
        <v>37</v>
      </c>
      <c r="G8" s="38" t="s">
        <v>38</v>
      </c>
      <c r="H8" s="39" t="s">
        <v>14</v>
      </c>
      <c r="I8" s="39" t="s">
        <v>39</v>
      </c>
      <c r="J8" s="40"/>
    </row>
    <row r="9" spans="1:12" ht="30" customHeight="1" x14ac:dyDescent="0.35">
      <c r="A9" s="42" t="s">
        <v>40</v>
      </c>
      <c r="B9" s="42" t="s">
        <v>78</v>
      </c>
      <c r="C9" s="43">
        <v>1.0666666666666667</v>
      </c>
      <c r="D9" s="42">
        <v>40</v>
      </c>
      <c r="E9" s="44">
        <v>35</v>
      </c>
      <c r="F9" s="43">
        <v>0.875</v>
      </c>
      <c r="G9" s="45">
        <v>0.875</v>
      </c>
      <c r="H9" s="46" t="s">
        <v>79</v>
      </c>
      <c r="I9" s="47" t="s">
        <v>80</v>
      </c>
      <c r="J9" s="32"/>
    </row>
    <row r="10" spans="1:12" ht="74.25" customHeight="1" x14ac:dyDescent="0.35">
      <c r="A10" s="42" t="s">
        <v>41</v>
      </c>
      <c r="B10" s="42" t="s">
        <v>78</v>
      </c>
      <c r="C10" s="43">
        <v>1.2152777777777777</v>
      </c>
      <c r="D10" s="42">
        <v>42</v>
      </c>
      <c r="E10" s="44">
        <v>43</v>
      </c>
      <c r="F10" s="43">
        <v>1.0238095238095237</v>
      </c>
      <c r="G10" s="45">
        <v>1</v>
      </c>
      <c r="H10" s="46" t="s">
        <v>81</v>
      </c>
      <c r="I10" s="47" t="s">
        <v>82</v>
      </c>
      <c r="J10" s="32"/>
    </row>
    <row r="11" spans="1:12" ht="58" x14ac:dyDescent="0.35">
      <c r="A11" s="42" t="s">
        <v>42</v>
      </c>
      <c r="B11" s="42" t="s">
        <v>78</v>
      </c>
      <c r="C11" s="43">
        <v>1</v>
      </c>
      <c r="D11" s="42">
        <v>35</v>
      </c>
      <c r="E11" s="44">
        <v>45</v>
      </c>
      <c r="F11" s="43">
        <v>1.2857142857142858</v>
      </c>
      <c r="G11" s="45">
        <v>1</v>
      </c>
      <c r="H11" s="46" t="s">
        <v>83</v>
      </c>
      <c r="I11" s="47" t="s">
        <v>84</v>
      </c>
      <c r="J11" s="32"/>
    </row>
    <row r="12" spans="1:12" ht="43.5" x14ac:dyDescent="0.35">
      <c r="A12" s="42" t="s">
        <v>43</v>
      </c>
      <c r="B12" s="42" t="s">
        <v>78</v>
      </c>
      <c r="C12" s="152">
        <v>0.5714285714285714</v>
      </c>
      <c r="D12" s="42">
        <v>61</v>
      </c>
      <c r="E12" s="44">
        <v>35</v>
      </c>
      <c r="F12" s="43">
        <v>0.57377049180327866</v>
      </c>
      <c r="G12" s="45">
        <v>0.57377049180327866</v>
      </c>
      <c r="H12" s="46" t="s">
        <v>85</v>
      </c>
      <c r="I12" s="47" t="s">
        <v>86</v>
      </c>
      <c r="J12" s="32"/>
    </row>
    <row r="13" spans="1:12" ht="87" x14ac:dyDescent="0.35">
      <c r="A13" s="42" t="s">
        <v>44</v>
      </c>
      <c r="B13" s="42" t="s">
        <v>78</v>
      </c>
      <c r="C13" s="152" t="s">
        <v>87</v>
      </c>
      <c r="D13" s="42">
        <v>35</v>
      </c>
      <c r="E13" s="44">
        <v>35</v>
      </c>
      <c r="F13" s="43">
        <v>1</v>
      </c>
      <c r="G13" s="45">
        <v>1</v>
      </c>
      <c r="H13" s="46" t="s">
        <v>88</v>
      </c>
      <c r="I13" s="47" t="s">
        <v>89</v>
      </c>
      <c r="J13" s="32"/>
    </row>
    <row r="14" spans="1:12" ht="87" x14ac:dyDescent="0.35">
      <c r="A14" s="42" t="s">
        <v>45</v>
      </c>
      <c r="B14" s="42" t="s">
        <v>78</v>
      </c>
      <c r="C14" s="43">
        <v>3.55</v>
      </c>
      <c r="D14" s="42">
        <v>35</v>
      </c>
      <c r="E14" s="44">
        <v>35</v>
      </c>
      <c r="F14" s="43">
        <v>1</v>
      </c>
      <c r="G14" s="45">
        <v>1</v>
      </c>
      <c r="H14" s="46" t="s">
        <v>90</v>
      </c>
      <c r="I14" s="47" t="s">
        <v>91</v>
      </c>
      <c r="J14" s="32"/>
    </row>
    <row r="15" spans="1:12" ht="43.5" x14ac:dyDescent="0.35">
      <c r="A15" s="42" t="s">
        <v>46</v>
      </c>
      <c r="B15" s="42" t="s">
        <v>78</v>
      </c>
      <c r="C15" s="43">
        <v>1.3142857142857143</v>
      </c>
      <c r="D15" s="42">
        <v>48</v>
      </c>
      <c r="E15" s="44">
        <v>42</v>
      </c>
      <c r="F15" s="43">
        <v>0.875</v>
      </c>
      <c r="G15" s="45">
        <v>0.875</v>
      </c>
      <c r="H15" s="46" t="s">
        <v>92</v>
      </c>
      <c r="I15" s="47" t="s">
        <v>93</v>
      </c>
      <c r="J15" s="32"/>
    </row>
    <row r="16" spans="1:12" ht="53.25" customHeight="1" x14ac:dyDescent="0.35">
      <c r="A16" s="42" t="s">
        <v>47</v>
      </c>
      <c r="B16" s="42" t="s">
        <v>78</v>
      </c>
      <c r="C16" s="152">
        <v>0.52083333333333337</v>
      </c>
      <c r="D16" s="42">
        <v>42</v>
      </c>
      <c r="E16" s="44">
        <v>22</v>
      </c>
      <c r="F16" s="43">
        <v>0.52380952380952384</v>
      </c>
      <c r="G16" s="45">
        <v>0.52380952380952384</v>
      </c>
      <c r="H16" s="46" t="s">
        <v>94</v>
      </c>
      <c r="I16" s="47" t="s">
        <v>95</v>
      </c>
      <c r="J16" s="32"/>
    </row>
    <row r="17" spans="1:9" s="33" customFormat="1" ht="14.5" x14ac:dyDescent="0.35">
      <c r="A17" s="48"/>
      <c r="B17" s="48"/>
      <c r="C17" s="48"/>
      <c r="D17" s="48"/>
      <c r="E17" s="48"/>
      <c r="F17" s="48"/>
      <c r="G17" s="48"/>
      <c r="H17" s="48"/>
      <c r="I17" s="48"/>
    </row>
    <row r="18" spans="1:9" ht="14.5" x14ac:dyDescent="0.35"/>
  </sheetData>
  <autoFilter ref="A8:I16" xr:uid="{00000000-0009-0000-0000-000003000000}"/>
  <mergeCells count="5">
    <mergeCell ref="A1:I1"/>
    <mergeCell ref="A2:I2"/>
    <mergeCell ref="A3:I3"/>
    <mergeCell ref="C5:E5"/>
    <mergeCell ref="C6:E6"/>
  </mergeCells>
  <conditionalFormatting sqref="C5">
    <cfRule type="iconSet" priority="2">
      <iconSet>
        <cfvo type="percent" val="0"/>
        <cfvo type="formula" val="0.7"/>
        <cfvo type="formula" val="0.9"/>
      </iconSet>
    </cfRule>
  </conditionalFormatting>
  <conditionalFormatting sqref="C6">
    <cfRule type="iconSet" priority="1">
      <iconSet>
        <cfvo type="percent" val="0"/>
        <cfvo type="formula" val="0.7"/>
        <cfvo type="formula" val="0.9"/>
      </iconSet>
    </cfRule>
  </conditionalFormatting>
  <pageMargins left="0.7" right="0.7" top="0.75" bottom="0.75" header="0.3" footer="0.3"/>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7B6ED-E332-435B-8028-0F29B6A30A85}">
  <dimension ref="A1:V33"/>
  <sheetViews>
    <sheetView tabSelected="1" topLeftCell="B5" workbookViewId="0">
      <pane xSplit="1" ySplit="5" topLeftCell="C10" activePane="bottomRight" state="frozen"/>
      <selection activeCell="B5" sqref="B5"/>
      <selection pane="topRight" activeCell="C5" sqref="C5"/>
      <selection pane="bottomLeft" activeCell="B10" sqref="B10"/>
      <selection pane="bottomRight" activeCell="J11" sqref="J11"/>
    </sheetView>
  </sheetViews>
  <sheetFormatPr baseColWidth="10" defaultColWidth="11.453125" defaultRowHeight="0" customHeight="1" zeroHeight="1" x14ac:dyDescent="0.35"/>
  <cols>
    <col min="1" max="1" width="5.54296875" style="25" customWidth="1"/>
    <col min="2" max="2" width="46.26953125" style="25" customWidth="1"/>
    <col min="3" max="3" width="20.1796875" style="25" customWidth="1"/>
    <col min="4" max="4" width="19" style="25" customWidth="1"/>
    <col min="5" max="5" width="19.453125" style="25" customWidth="1"/>
    <col min="6" max="6" width="11.453125" style="25" customWidth="1"/>
    <col min="7" max="7" width="13.54296875" style="25" bestFit="1" customWidth="1"/>
    <col min="8" max="8" width="11.453125" style="25" customWidth="1"/>
    <col min="9" max="9" width="16" style="25" customWidth="1"/>
    <col min="10" max="10" width="14.54296875" style="25" bestFit="1" customWidth="1"/>
    <col min="11" max="11" width="17.453125" style="25" customWidth="1"/>
    <col min="12" max="13" width="17" style="25" customWidth="1"/>
    <col min="14" max="14" width="14.54296875" style="25" bestFit="1" customWidth="1"/>
    <col min="15" max="15" width="22.7265625" style="25" customWidth="1"/>
    <col min="16" max="16" width="18.7265625" style="25" customWidth="1"/>
    <col min="17" max="17" width="21.54296875" style="25" customWidth="1"/>
    <col min="18" max="18" width="26.81640625" style="25" customWidth="1"/>
    <col min="19" max="20" width="23.81640625" style="25" customWidth="1"/>
    <col min="21" max="21" width="16.54296875" style="66" customWidth="1"/>
    <col min="22" max="22" width="11.453125" style="33" customWidth="1"/>
    <col min="23" max="23" width="16.81640625" style="25" bestFit="1" customWidth="1"/>
    <col min="24" max="24" width="11.26953125" style="25" customWidth="1"/>
    <col min="25" max="25" width="13" style="25" bestFit="1" customWidth="1"/>
    <col min="26" max="26" width="16.1796875" style="25" bestFit="1" customWidth="1"/>
    <col min="27" max="27" width="16.81640625" style="25" bestFit="1" customWidth="1"/>
    <col min="28" max="16384" width="11.453125" style="25"/>
  </cols>
  <sheetData>
    <row r="1" spans="1:21" ht="33.75" customHeight="1" x14ac:dyDescent="0.35">
      <c r="B1" s="128" t="s">
        <v>0</v>
      </c>
      <c r="C1" s="129"/>
      <c r="D1" s="129"/>
      <c r="E1" s="129"/>
      <c r="F1" s="129"/>
      <c r="G1" s="129"/>
      <c r="H1" s="129"/>
      <c r="I1" s="129"/>
      <c r="J1" s="129"/>
      <c r="K1" s="129"/>
      <c r="L1" s="129"/>
      <c r="M1" s="129"/>
      <c r="N1" s="129"/>
      <c r="O1" s="129"/>
      <c r="P1" s="129"/>
      <c r="Q1" s="129"/>
      <c r="R1" s="129"/>
      <c r="S1" s="129"/>
      <c r="T1" s="129"/>
      <c r="U1" s="130"/>
    </row>
    <row r="2" spans="1:21" ht="31.5" customHeight="1" x14ac:dyDescent="0.35">
      <c r="B2" s="131" t="s">
        <v>31</v>
      </c>
      <c r="C2" s="122"/>
      <c r="D2" s="122"/>
      <c r="E2" s="122"/>
      <c r="F2" s="122"/>
      <c r="G2" s="122"/>
      <c r="H2" s="122"/>
      <c r="I2" s="122"/>
      <c r="J2" s="122"/>
      <c r="K2" s="122"/>
      <c r="L2" s="122"/>
      <c r="M2" s="122"/>
      <c r="N2" s="122"/>
      <c r="O2" s="122"/>
      <c r="P2" s="122"/>
      <c r="Q2" s="122"/>
      <c r="R2" s="122"/>
      <c r="S2" s="122"/>
      <c r="T2" s="122"/>
      <c r="U2" s="132"/>
    </row>
    <row r="3" spans="1:21" ht="31" x14ac:dyDescent="0.35">
      <c r="B3" s="133" t="s">
        <v>48</v>
      </c>
      <c r="C3" s="134"/>
      <c r="D3" s="134"/>
      <c r="E3" s="134"/>
      <c r="F3" s="134"/>
      <c r="G3" s="134"/>
      <c r="H3" s="134"/>
      <c r="I3" s="134"/>
      <c r="J3" s="134"/>
      <c r="K3" s="134"/>
      <c r="L3" s="134"/>
      <c r="M3" s="134"/>
      <c r="N3" s="134"/>
      <c r="O3" s="134"/>
      <c r="P3" s="134"/>
      <c r="Q3" s="134"/>
      <c r="R3" s="134"/>
      <c r="S3" s="134"/>
      <c r="T3" s="134"/>
      <c r="U3" s="135"/>
    </row>
    <row r="4" spans="1:21" s="33" customFormat="1" ht="14.5" x14ac:dyDescent="0.35">
      <c r="B4" s="49"/>
      <c r="U4" s="50"/>
    </row>
    <row r="5" spans="1:21" ht="55.5" x14ac:dyDescent="0.35">
      <c r="B5" s="92" t="s">
        <v>118</v>
      </c>
      <c r="C5" s="93">
        <f>AVERAGE(U10:U73)</f>
        <v>0.3922305488690897</v>
      </c>
      <c r="D5" s="149" t="s">
        <v>113</v>
      </c>
      <c r="E5" s="149"/>
      <c r="F5" s="149"/>
      <c r="G5" s="51"/>
      <c r="H5" s="51"/>
      <c r="I5" s="51"/>
      <c r="J5" s="51"/>
      <c r="K5" s="51"/>
      <c r="L5" s="51"/>
      <c r="M5" s="51"/>
      <c r="N5" s="33"/>
      <c r="O5" s="33"/>
      <c r="P5" s="33"/>
      <c r="Q5" s="33"/>
      <c r="R5" s="33"/>
      <c r="S5" s="33"/>
      <c r="T5" s="33"/>
      <c r="U5" s="50"/>
    </row>
    <row r="6" spans="1:21" s="33" customFormat="1" ht="14.5" x14ac:dyDescent="0.35">
      <c r="B6" s="49"/>
      <c r="U6" s="50"/>
    </row>
    <row r="7" spans="1:21" s="33" customFormat="1" ht="15" thickBot="1" x14ac:dyDescent="0.4">
      <c r="B7" s="49"/>
      <c r="U7" s="50"/>
    </row>
    <row r="8" spans="1:21" ht="15" customHeight="1" x14ac:dyDescent="0.35">
      <c r="B8" s="136" t="s">
        <v>49</v>
      </c>
      <c r="C8" s="138" t="s">
        <v>5</v>
      </c>
      <c r="D8" s="140" t="s">
        <v>50</v>
      </c>
      <c r="E8" s="141"/>
      <c r="F8" s="141"/>
      <c r="G8" s="141"/>
      <c r="H8" s="141"/>
      <c r="I8" s="141"/>
      <c r="J8" s="142"/>
      <c r="K8" s="143" t="s">
        <v>51</v>
      </c>
      <c r="L8" s="145" t="s">
        <v>52</v>
      </c>
      <c r="M8" s="145"/>
      <c r="N8" s="145"/>
      <c r="O8" s="145"/>
      <c r="P8" s="145"/>
      <c r="Q8" s="146" t="s">
        <v>53</v>
      </c>
      <c r="R8" s="147"/>
      <c r="S8" s="147"/>
      <c r="T8" s="147"/>
      <c r="U8" s="148"/>
    </row>
    <row r="9" spans="1:21" ht="53.25" customHeight="1" x14ac:dyDescent="0.35">
      <c r="B9" s="137"/>
      <c r="C9" s="139"/>
      <c r="D9" s="52" t="s">
        <v>54</v>
      </c>
      <c r="E9" s="52" t="s">
        <v>55</v>
      </c>
      <c r="F9" s="53" t="s">
        <v>56</v>
      </c>
      <c r="G9" s="53" t="s">
        <v>57</v>
      </c>
      <c r="H9" s="53" t="s">
        <v>58</v>
      </c>
      <c r="I9" s="52" t="s">
        <v>59</v>
      </c>
      <c r="J9" s="54" t="s">
        <v>60</v>
      </c>
      <c r="K9" s="144"/>
      <c r="L9" s="55" t="s">
        <v>61</v>
      </c>
      <c r="M9" s="55" t="s">
        <v>58</v>
      </c>
      <c r="N9" s="56" t="s">
        <v>62</v>
      </c>
      <c r="O9" s="56" t="s">
        <v>63</v>
      </c>
      <c r="P9" s="56" t="s">
        <v>64</v>
      </c>
      <c r="Q9" s="57" t="s">
        <v>65</v>
      </c>
      <c r="R9" s="57" t="s">
        <v>66</v>
      </c>
      <c r="S9" s="57" t="s">
        <v>67</v>
      </c>
      <c r="T9" s="58" t="s">
        <v>68</v>
      </c>
      <c r="U9" s="58" t="s">
        <v>69</v>
      </c>
    </row>
    <row r="10" spans="1:21" ht="25.5" customHeight="1" x14ac:dyDescent="0.35">
      <c r="A10" s="25">
        <v>1</v>
      </c>
      <c r="B10" s="59" t="s">
        <v>40</v>
      </c>
      <c r="C10" s="60" t="s">
        <v>78</v>
      </c>
      <c r="D10" s="61">
        <v>153200000</v>
      </c>
      <c r="E10" s="61">
        <v>74200000</v>
      </c>
      <c r="F10" s="61">
        <v>0</v>
      </c>
      <c r="G10" s="61">
        <v>0</v>
      </c>
      <c r="H10" s="62">
        <v>0</v>
      </c>
      <c r="I10" s="61">
        <v>0</v>
      </c>
      <c r="J10" s="61">
        <f>+D10+E10+G10+H10+I10</f>
        <v>227400000</v>
      </c>
      <c r="K10" s="61">
        <v>0</v>
      </c>
      <c r="L10" s="61">
        <v>0</v>
      </c>
      <c r="M10" s="61">
        <v>0</v>
      </c>
      <c r="N10" s="61">
        <v>78600000</v>
      </c>
      <c r="O10" s="61">
        <v>38100000</v>
      </c>
      <c r="P10" s="61">
        <v>0</v>
      </c>
      <c r="Q10" s="61">
        <f>+SUM(D10:I10)</f>
        <v>227400000</v>
      </c>
      <c r="R10" s="61">
        <f>+D10+E10+I10+K10</f>
        <v>227400000</v>
      </c>
      <c r="S10" s="61">
        <f>+L10+M10+N10+O10+P10</f>
        <v>116700000</v>
      </c>
      <c r="T10" s="63">
        <f>+S10/R10</f>
        <v>0.51319261213720313</v>
      </c>
      <c r="U10" s="63">
        <f>+S10/Q10</f>
        <v>0.51319261213720313</v>
      </c>
    </row>
    <row r="11" spans="1:21" ht="26" x14ac:dyDescent="0.35">
      <c r="A11" s="25">
        <v>2</v>
      </c>
      <c r="B11" s="59" t="s">
        <v>41</v>
      </c>
      <c r="C11" s="60" t="s">
        <v>78</v>
      </c>
      <c r="D11" s="61">
        <v>135900000</v>
      </c>
      <c r="E11" s="61">
        <v>294500000</v>
      </c>
      <c r="F11" s="61">
        <v>0</v>
      </c>
      <c r="G11" s="61">
        <v>650000000</v>
      </c>
      <c r="H11" s="62">
        <v>0</v>
      </c>
      <c r="I11" s="61">
        <v>0</v>
      </c>
      <c r="J11" s="61">
        <f t="shared" ref="J11:J17" si="0">+D11+E11+G11+H11+I11</f>
        <v>1080400000</v>
      </c>
      <c r="K11" s="61">
        <v>220000000</v>
      </c>
      <c r="L11" s="61">
        <v>199500000</v>
      </c>
      <c r="M11" s="61">
        <v>0</v>
      </c>
      <c r="N11" s="61">
        <v>55900000</v>
      </c>
      <c r="O11" s="61">
        <v>146074000</v>
      </c>
      <c r="P11" s="61">
        <v>0</v>
      </c>
      <c r="Q11" s="61">
        <f t="shared" ref="Q11:Q20" si="1">+SUM(D11:I11)</f>
        <v>1080400000</v>
      </c>
      <c r="R11" s="61">
        <f t="shared" ref="R11:R17" si="2">+D11+E11+I11+K11</f>
        <v>650400000</v>
      </c>
      <c r="S11" s="61">
        <f>201974000+L11</f>
        <v>401474000</v>
      </c>
      <c r="T11" s="63">
        <f t="shared" ref="T11:T17" si="3">+S11/R11</f>
        <v>0.6172724477244772</v>
      </c>
      <c r="U11" s="63">
        <f t="shared" ref="U11:U17" si="4">+S11/Q11</f>
        <v>0.37159755646057013</v>
      </c>
    </row>
    <row r="12" spans="1:21" ht="14.5" x14ac:dyDescent="0.35">
      <c r="A12" s="25">
        <v>3</v>
      </c>
      <c r="B12" s="59" t="s">
        <v>42</v>
      </c>
      <c r="C12" s="60" t="s">
        <v>78</v>
      </c>
      <c r="D12" s="61">
        <v>205500000</v>
      </c>
      <c r="E12" s="61">
        <v>9500000</v>
      </c>
      <c r="F12" s="61">
        <v>0</v>
      </c>
      <c r="G12" s="61">
        <v>0</v>
      </c>
      <c r="H12" s="62">
        <v>0</v>
      </c>
      <c r="I12" s="61">
        <v>0</v>
      </c>
      <c r="J12" s="61">
        <f t="shared" si="0"/>
        <v>215000000</v>
      </c>
      <c r="K12" s="61">
        <v>0</v>
      </c>
      <c r="L12" s="61">
        <v>0</v>
      </c>
      <c r="M12" s="61">
        <v>0</v>
      </c>
      <c r="N12" s="61">
        <v>77500000</v>
      </c>
      <c r="O12" s="61">
        <v>4500000</v>
      </c>
      <c r="P12" s="61">
        <v>0</v>
      </c>
      <c r="Q12" s="61">
        <f t="shared" si="1"/>
        <v>215000000</v>
      </c>
      <c r="R12" s="61">
        <f t="shared" si="2"/>
        <v>215000000</v>
      </c>
      <c r="S12" s="61">
        <v>82000000</v>
      </c>
      <c r="T12" s="63">
        <f t="shared" si="3"/>
        <v>0.38139534883720932</v>
      </c>
      <c r="U12" s="63">
        <f t="shared" si="4"/>
        <v>0.38139534883720932</v>
      </c>
    </row>
    <row r="13" spans="1:21" ht="26" x14ac:dyDescent="0.35">
      <c r="A13" s="25">
        <v>4</v>
      </c>
      <c r="B13" s="59" t="s">
        <v>43</v>
      </c>
      <c r="C13" s="60" t="s">
        <v>78</v>
      </c>
      <c r="D13" s="61">
        <v>111900000</v>
      </c>
      <c r="E13" s="61">
        <v>13100000</v>
      </c>
      <c r="F13" s="61">
        <v>0</v>
      </c>
      <c r="G13" s="61">
        <v>0</v>
      </c>
      <c r="H13" s="62">
        <v>0</v>
      </c>
      <c r="I13" s="61">
        <v>0</v>
      </c>
      <c r="J13" s="61">
        <f t="shared" si="0"/>
        <v>125000000</v>
      </c>
      <c r="K13" s="61">
        <v>0</v>
      </c>
      <c r="L13" s="61">
        <v>0</v>
      </c>
      <c r="M13" s="61">
        <v>0</v>
      </c>
      <c r="N13" s="61">
        <v>47100000</v>
      </c>
      <c r="O13" s="61">
        <v>3700000</v>
      </c>
      <c r="P13" s="61">
        <v>0</v>
      </c>
      <c r="Q13" s="61">
        <f t="shared" si="1"/>
        <v>125000000</v>
      </c>
      <c r="R13" s="61">
        <f t="shared" si="2"/>
        <v>125000000</v>
      </c>
      <c r="S13" s="61">
        <v>50800000</v>
      </c>
      <c r="T13" s="63">
        <f t="shared" si="3"/>
        <v>0.40639999999999998</v>
      </c>
      <c r="U13" s="63">
        <f t="shared" si="4"/>
        <v>0.40639999999999998</v>
      </c>
    </row>
    <row r="14" spans="1:21" ht="26" x14ac:dyDescent="0.35">
      <c r="A14" s="25">
        <v>5</v>
      </c>
      <c r="B14" s="59" t="s">
        <v>44</v>
      </c>
      <c r="C14" s="60" t="s">
        <v>78</v>
      </c>
      <c r="D14" s="61">
        <v>599600000</v>
      </c>
      <c r="E14" s="61">
        <v>16100000</v>
      </c>
      <c r="F14" s="61">
        <v>0</v>
      </c>
      <c r="G14" s="61">
        <v>0</v>
      </c>
      <c r="H14" s="62">
        <v>0</v>
      </c>
      <c r="I14" s="61">
        <v>0</v>
      </c>
      <c r="J14" s="61">
        <f t="shared" si="0"/>
        <v>615700000</v>
      </c>
      <c r="K14" s="61">
        <v>0</v>
      </c>
      <c r="L14" s="61">
        <v>0</v>
      </c>
      <c r="M14" s="61">
        <v>0</v>
      </c>
      <c r="N14" s="61">
        <v>255925000</v>
      </c>
      <c r="O14" s="61">
        <v>7600000</v>
      </c>
      <c r="P14" s="61">
        <v>0</v>
      </c>
      <c r="Q14" s="61">
        <f t="shared" si="1"/>
        <v>615700000</v>
      </c>
      <c r="R14" s="61">
        <f>+D14+E14+I14+K14</f>
        <v>615700000</v>
      </c>
      <c r="S14" s="61">
        <v>263525000</v>
      </c>
      <c r="T14" s="63">
        <f t="shared" si="3"/>
        <v>0.42800877050511615</v>
      </c>
      <c r="U14" s="63">
        <f>+S14/Q14</f>
        <v>0.42800877050511615</v>
      </c>
    </row>
    <row r="15" spans="1:21" ht="14.5" x14ac:dyDescent="0.35">
      <c r="A15" s="25">
        <v>6</v>
      </c>
      <c r="B15" s="59" t="s">
        <v>45</v>
      </c>
      <c r="C15" s="60" t="s">
        <v>78</v>
      </c>
      <c r="D15" s="61">
        <v>45400000</v>
      </c>
      <c r="E15" s="61">
        <v>27400000</v>
      </c>
      <c r="F15" s="61">
        <v>0</v>
      </c>
      <c r="G15" s="61">
        <v>0</v>
      </c>
      <c r="H15" s="62">
        <v>0</v>
      </c>
      <c r="I15" s="61">
        <v>0</v>
      </c>
      <c r="J15" s="61">
        <f t="shared" si="0"/>
        <v>72800000</v>
      </c>
      <c r="K15" s="61">
        <v>0</v>
      </c>
      <c r="L15" s="61">
        <v>0</v>
      </c>
      <c r="M15" s="61">
        <v>0</v>
      </c>
      <c r="N15" s="61">
        <v>13790000</v>
      </c>
      <c r="O15" s="61">
        <v>10500000</v>
      </c>
      <c r="P15" s="61">
        <v>0</v>
      </c>
      <c r="Q15" s="61">
        <f t="shared" si="1"/>
        <v>72800000</v>
      </c>
      <c r="R15" s="61">
        <f t="shared" si="2"/>
        <v>72800000</v>
      </c>
      <c r="S15" s="61">
        <v>24290000</v>
      </c>
      <c r="T15" s="63">
        <f t="shared" si="3"/>
        <v>0.33365384615384613</v>
      </c>
      <c r="U15" s="63">
        <f t="shared" si="4"/>
        <v>0.33365384615384613</v>
      </c>
    </row>
    <row r="16" spans="1:21" ht="14.5" x14ac:dyDescent="0.35">
      <c r="A16" s="25">
        <v>7</v>
      </c>
      <c r="B16" s="59" t="s">
        <v>46</v>
      </c>
      <c r="C16" s="60" t="s">
        <v>78</v>
      </c>
      <c r="D16" s="61">
        <v>161300000</v>
      </c>
      <c r="E16" s="61">
        <v>275300000</v>
      </c>
      <c r="F16" s="61">
        <v>0</v>
      </c>
      <c r="G16" s="61">
        <v>0</v>
      </c>
      <c r="H16" s="62">
        <v>0</v>
      </c>
      <c r="I16" s="61">
        <v>0</v>
      </c>
      <c r="J16" s="61">
        <f t="shared" si="0"/>
        <v>436600000</v>
      </c>
      <c r="K16" s="61">
        <v>0</v>
      </c>
      <c r="L16" s="61">
        <v>0</v>
      </c>
      <c r="M16" s="61">
        <v>0</v>
      </c>
      <c r="N16" s="61">
        <v>78300000</v>
      </c>
      <c r="O16" s="61">
        <v>124580000</v>
      </c>
      <c r="P16" s="61">
        <v>0</v>
      </c>
      <c r="Q16" s="61">
        <f t="shared" si="1"/>
        <v>436600000</v>
      </c>
      <c r="R16" s="61">
        <f t="shared" si="2"/>
        <v>436600000</v>
      </c>
      <c r="S16" s="61">
        <v>202880000</v>
      </c>
      <c r="T16" s="63">
        <f t="shared" si="3"/>
        <v>0.46468163078332569</v>
      </c>
      <c r="U16" s="63">
        <f t="shared" si="4"/>
        <v>0.46468163078332569</v>
      </c>
    </row>
    <row r="17" spans="1:21" ht="26" x14ac:dyDescent="0.35">
      <c r="A17" s="25">
        <v>8</v>
      </c>
      <c r="B17" s="59" t="s">
        <v>47</v>
      </c>
      <c r="C17" s="60" t="s">
        <v>78</v>
      </c>
      <c r="D17" s="61">
        <v>146100000</v>
      </c>
      <c r="E17" s="61">
        <v>5000000</v>
      </c>
      <c r="F17" s="61">
        <v>0</v>
      </c>
      <c r="G17" s="61">
        <v>0</v>
      </c>
      <c r="H17" s="62">
        <v>0</v>
      </c>
      <c r="I17" s="61">
        <v>0</v>
      </c>
      <c r="J17" s="61">
        <f t="shared" si="0"/>
        <v>151100000</v>
      </c>
      <c r="K17" s="61">
        <v>0</v>
      </c>
      <c r="L17" s="61">
        <v>0</v>
      </c>
      <c r="M17" s="61">
        <v>0</v>
      </c>
      <c r="N17" s="61">
        <v>34600000</v>
      </c>
      <c r="O17" s="61">
        <v>1500000</v>
      </c>
      <c r="P17" s="61">
        <v>0</v>
      </c>
      <c r="Q17" s="61">
        <f t="shared" si="1"/>
        <v>151100000</v>
      </c>
      <c r="R17" s="61">
        <f t="shared" si="2"/>
        <v>151100000</v>
      </c>
      <c r="S17" s="61">
        <v>36100000</v>
      </c>
      <c r="T17" s="63">
        <f t="shared" si="3"/>
        <v>0.23891462607544672</v>
      </c>
      <c r="U17" s="63">
        <f t="shared" si="4"/>
        <v>0.23891462607544672</v>
      </c>
    </row>
    <row r="18" spans="1:21" s="33" customFormat="1" ht="14.5" x14ac:dyDescent="0.35">
      <c r="F18" s="64">
        <v>0</v>
      </c>
      <c r="G18" s="64">
        <v>650000000</v>
      </c>
      <c r="H18" s="64">
        <v>0</v>
      </c>
      <c r="L18" s="64">
        <v>199500000</v>
      </c>
      <c r="M18" s="64">
        <v>0</v>
      </c>
      <c r="Q18" s="61">
        <f t="shared" si="1"/>
        <v>650000000</v>
      </c>
      <c r="U18" s="65"/>
    </row>
    <row r="19" spans="1:21" ht="14.5" hidden="1" customHeight="1" x14ac:dyDescent="0.35">
      <c r="K19" s="25">
        <v>0</v>
      </c>
      <c r="L19" s="61" t="e">
        <v>#N/A</v>
      </c>
      <c r="M19" s="61" t="e">
        <v>#N/A</v>
      </c>
      <c r="Q19" s="61">
        <f t="shared" si="1"/>
        <v>0</v>
      </c>
      <c r="S19" s="25">
        <v>50800000</v>
      </c>
    </row>
    <row r="20" spans="1:21" ht="14.5" hidden="1" customHeight="1" x14ac:dyDescent="0.35">
      <c r="K20" s="25">
        <v>0</v>
      </c>
      <c r="L20" s="61" t="e">
        <v>#N/A</v>
      </c>
      <c r="M20" s="61" t="e">
        <v>#N/A</v>
      </c>
      <c r="Q20" s="61">
        <f t="shared" si="1"/>
        <v>0</v>
      </c>
    </row>
    <row r="21" spans="1:21" ht="0" hidden="1" customHeight="1" x14ac:dyDescent="0.35"/>
    <row r="22" spans="1:21" ht="0" hidden="1" customHeight="1" x14ac:dyDescent="0.35">
      <c r="S22" s="25">
        <v>263525000</v>
      </c>
    </row>
    <row r="23" spans="1:21" ht="0" hidden="1" customHeight="1" x14ac:dyDescent="0.35"/>
    <row r="24" spans="1:21" ht="0" hidden="1" customHeight="1" x14ac:dyDescent="0.35"/>
    <row r="25" spans="1:21" ht="0" hidden="1" customHeight="1" x14ac:dyDescent="0.35">
      <c r="S25" s="25">
        <v>24290000</v>
      </c>
    </row>
    <row r="26" spans="1:21" ht="0" hidden="1" customHeight="1" x14ac:dyDescent="0.35"/>
    <row r="27" spans="1:21" ht="0" hidden="1" customHeight="1" x14ac:dyDescent="0.35"/>
    <row r="28" spans="1:21" ht="0" hidden="1" customHeight="1" x14ac:dyDescent="0.35">
      <c r="S28" s="25">
        <v>202880000</v>
      </c>
    </row>
    <row r="29" spans="1:21" ht="0" hidden="1" customHeight="1" x14ac:dyDescent="0.35"/>
    <row r="30" spans="1:21" ht="0" hidden="1" customHeight="1" x14ac:dyDescent="0.35"/>
    <row r="31" spans="1:21" ht="0" hidden="1" customHeight="1" x14ac:dyDescent="0.35">
      <c r="S31" s="25">
        <v>36100000</v>
      </c>
    </row>
    <row r="32" spans="1:21" ht="0" hidden="1" customHeight="1" x14ac:dyDescent="0.35"/>
    <row r="33" ht="0" hidden="1" customHeight="1" x14ac:dyDescent="0.35"/>
  </sheetData>
  <autoFilter ref="A9:AA17" xr:uid="{3851B894-84B5-4161-8CB2-68FF064DD8A6}"/>
  <mergeCells count="10">
    <mergeCell ref="B1:U1"/>
    <mergeCell ref="B2:U2"/>
    <mergeCell ref="B3:U3"/>
    <mergeCell ref="B8:B9"/>
    <mergeCell ref="C8:C9"/>
    <mergeCell ref="D8:J8"/>
    <mergeCell ref="K8:K9"/>
    <mergeCell ref="L8:P8"/>
    <mergeCell ref="Q8:U8"/>
    <mergeCell ref="D5:F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49503b1-9946-4582-9d59-18c8095080a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A6061E0640C2942942C733E66E32807" ma:contentTypeVersion="12" ma:contentTypeDescription="Crear nuevo documento." ma:contentTypeScope="" ma:versionID="f679b9802b28d3bb84958d1696961f23">
  <xsd:schema xmlns:xsd="http://www.w3.org/2001/XMLSchema" xmlns:xs="http://www.w3.org/2001/XMLSchema" xmlns:p="http://schemas.microsoft.com/office/2006/metadata/properties" xmlns:ns3="549503b1-9946-4582-9d59-18c8095080a7" xmlns:ns4="d9884a47-3687-4341-90ba-453be9fc103a" targetNamespace="http://schemas.microsoft.com/office/2006/metadata/properties" ma:root="true" ma:fieldsID="3b521fda5d1f23c2e3b4ee8d14d23706" ns3:_="" ns4:_="">
    <xsd:import namespace="549503b1-9946-4582-9d59-18c8095080a7"/>
    <xsd:import namespace="d9884a47-3687-4341-90ba-453be9fc103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9503b1-9946-4582-9d59-18c809508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9884a47-3687-4341-90ba-453be9fc103a"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9C139D-7CBA-46FB-98C3-EC0406DDA426}">
  <ds:schemaRefs>
    <ds:schemaRef ds:uri="d9884a47-3687-4341-90ba-453be9fc103a"/>
    <ds:schemaRef ds:uri="http://purl.org/dc/dcmitype/"/>
    <ds:schemaRef ds:uri="http://schemas.openxmlformats.org/package/2006/metadata/core-properties"/>
    <ds:schemaRef ds:uri="http://schemas.microsoft.com/office/2006/documentManagement/types"/>
    <ds:schemaRef ds:uri="http://purl.org/dc/elements/1.1/"/>
    <ds:schemaRef ds:uri="549503b1-9946-4582-9d59-18c8095080a7"/>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266A824-CF58-43B2-B3AD-4CB53316B59C}">
  <ds:schemaRefs>
    <ds:schemaRef ds:uri="http://schemas.microsoft.com/sharepoint/v3/contenttype/forms"/>
  </ds:schemaRefs>
</ds:datastoreItem>
</file>

<file path=customXml/itemProps3.xml><?xml version="1.0" encoding="utf-8"?>
<ds:datastoreItem xmlns:ds="http://schemas.openxmlformats.org/officeDocument/2006/customXml" ds:itemID="{EDBE0614-C5F0-4371-82C8-3757BF7FB0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9503b1-9946-4582-9d59-18c8095080a7"/>
    <ds:schemaRef ds:uri="d9884a47-3687-4341-90ba-453be9fc10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Consolidado</vt:lpstr>
      <vt:lpstr>Indicadores PAUA</vt:lpstr>
      <vt:lpstr>Proyectos PAUA</vt:lpstr>
      <vt:lpstr>Presupuesto PAUA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ESTEFANIA LARA TARAZONA</dc:creator>
  <cp:lastModifiedBy>ISABEL CRISTINA HERNANDEZ BLANDON</cp:lastModifiedBy>
  <dcterms:created xsi:type="dcterms:W3CDTF">2023-02-16T16:46:15Z</dcterms:created>
  <dcterms:modified xsi:type="dcterms:W3CDTF">2023-06-08T16:44:19Z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0x0101008A6061E0640C2942942C733E66E32807</vt:lpwstr>
  </property>
</Properties>
</file>