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G\registros_SG\b.misionales\gestion_conv_int\conv_sostenibilidad\2018-2019\"/>
    </mc:Choice>
  </mc:AlternateContent>
  <xr:revisionPtr revIDLastSave="0" documentId="13_ncr:1_{3DEA4759-9F90-4020-B313-647B9BE87397}" xr6:coauthVersionLast="36" xr6:coauthVersionMax="36" xr10:uidLastSave="{00000000-0000-0000-0000-000000000000}"/>
  <bookViews>
    <workbookView xWindow="0" yWindow="0" windowWidth="28800" windowHeight="11025" firstSheet="1" activeTab="8" xr2:uid="{00000000-000D-0000-FFFF-FFFF00000000}"/>
  </bookViews>
  <sheets>
    <sheet name="Información del grupo" sheetId="8" r:id="rId1"/>
    <sheet name="Productos de Nuevo Conocimiento" sheetId="1" r:id="rId2"/>
    <sheet name="DTI" sheetId="10" r:id="rId3"/>
    <sheet name="Apropiación Social" sheetId="9" r:id="rId4"/>
    <sheet name="Formación" sheetId="3" r:id="rId5"/>
    <sheet name="Patentes" sheetId="11" r:id="rId6"/>
    <sheet name="Recursos Obtenidos" sheetId="4" r:id="rId7"/>
    <sheet name="Calculadora" sheetId="5" state="hidden" r:id="rId8"/>
    <sheet name="Resultado" sheetId="7" r:id="rId9"/>
  </sheets>
  <definedNames>
    <definedName name="_xlnm._FilterDatabase" localSheetId="1" hidden="1">'Productos de Nuevo Conocimiento'!$A$1:$K$30</definedName>
  </definedNames>
  <calcPr calcId="191029"/>
</workbook>
</file>

<file path=xl/calcChain.xml><?xml version="1.0" encoding="utf-8"?>
<calcChain xmlns="http://schemas.openxmlformats.org/spreadsheetml/2006/main">
  <c r="J11" i="7" l="1"/>
  <c r="J20" i="7" s="1"/>
  <c r="O4" i="5"/>
  <c r="R4" i="5"/>
  <c r="R3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" i="4"/>
  <c r="O3" i="5"/>
  <c r="L4" i="5"/>
  <c r="L5" i="5"/>
  <c r="L6" i="5"/>
  <c r="L7" i="5"/>
  <c r="L8" i="5"/>
  <c r="L3" i="5"/>
  <c r="I5" i="5"/>
  <c r="I6" i="5"/>
  <c r="I4" i="5"/>
  <c r="F5" i="5"/>
  <c r="F4" i="5"/>
  <c r="F3" i="5"/>
  <c r="C6" i="5"/>
  <c r="C5" i="5"/>
  <c r="C4" i="5"/>
  <c r="C3" i="5"/>
  <c r="O5" i="5" l="1"/>
  <c r="I3" i="5"/>
  <c r="R6" i="5" l="1"/>
  <c r="R5" i="5"/>
  <c r="L14" i="5"/>
  <c r="L13" i="5"/>
  <c r="C10" i="5"/>
  <c r="R5" i="1"/>
  <c r="S5" i="1" s="1"/>
  <c r="P5" i="10"/>
  <c r="P3" i="10"/>
  <c r="P4" i="10"/>
  <c r="P4" i="3" l="1"/>
  <c r="Q4" i="3" s="1"/>
  <c r="L10" i="5"/>
  <c r="P3" i="11"/>
  <c r="P4" i="11"/>
  <c r="Q4" i="11" s="1"/>
  <c r="O4" i="4"/>
  <c r="O3" i="4"/>
  <c r="P6" i="3"/>
  <c r="Q6" i="3" s="1"/>
  <c r="L12" i="5"/>
  <c r="P7" i="3"/>
  <c r="L11" i="5"/>
  <c r="P5" i="3"/>
  <c r="Q5" i="3" s="1"/>
  <c r="I7" i="5"/>
  <c r="Q3" i="9"/>
  <c r="I8" i="5"/>
  <c r="Q4" i="9"/>
  <c r="R4" i="9" s="1"/>
  <c r="P8" i="3"/>
  <c r="Q8" i="3" s="1"/>
  <c r="I9" i="5"/>
  <c r="Q5" i="9"/>
  <c r="R5" i="9" s="1"/>
  <c r="F7" i="5"/>
  <c r="Q4" i="10"/>
  <c r="F6" i="5"/>
  <c r="F8" i="5"/>
  <c r="Q5" i="10"/>
  <c r="C9" i="5"/>
  <c r="R6" i="1"/>
  <c r="S6" i="1" s="1"/>
  <c r="R4" i="1"/>
  <c r="S4" i="1" s="1"/>
  <c r="C8" i="5"/>
  <c r="R3" i="1"/>
  <c r="S3" i="1" s="1"/>
  <c r="C7" i="5"/>
  <c r="O5" i="4" l="1"/>
  <c r="R7" i="5"/>
  <c r="Q3" i="11"/>
  <c r="Q5" i="11" s="1"/>
  <c r="K12" i="7" s="1"/>
  <c r="P5" i="11"/>
  <c r="K11" i="7"/>
  <c r="L9" i="5"/>
  <c r="L15" i="5" s="1"/>
  <c r="J10" i="7" s="1"/>
  <c r="J19" i="7" s="1"/>
  <c r="P3" i="3"/>
  <c r="Q3" i="3" s="1"/>
  <c r="I10" i="5"/>
  <c r="K14" i="7" s="1"/>
  <c r="F9" i="5"/>
  <c r="K13" i="7" s="1"/>
  <c r="C11" i="5"/>
  <c r="J9" i="7" s="1"/>
  <c r="J18" i="7" s="1"/>
  <c r="Q7" i="3"/>
  <c r="R3" i="9"/>
  <c r="R6" i="9" s="1"/>
  <c r="Q6" i="9"/>
  <c r="Q3" i="10"/>
  <c r="Q6" i="10" s="1"/>
  <c r="P6" i="10"/>
  <c r="S7" i="1"/>
  <c r="R7" i="1"/>
  <c r="J15" i="7" l="1"/>
  <c r="J21" i="7" s="1"/>
  <c r="J22" i="7" s="1"/>
  <c r="P9" i="3"/>
  <c r="Q9" i="3"/>
</calcChain>
</file>

<file path=xl/sharedStrings.xml><?xml version="1.0" encoding="utf-8"?>
<sst xmlns="http://schemas.openxmlformats.org/spreadsheetml/2006/main" count="449" uniqueCount="169">
  <si>
    <t>Número</t>
  </si>
  <si>
    <t>Autor Principal del Grupo</t>
  </si>
  <si>
    <t>Puntos por revista</t>
  </si>
  <si>
    <t>Cantidad de artículos</t>
  </si>
  <si>
    <t>Año</t>
  </si>
  <si>
    <t>Cuartiles</t>
  </si>
  <si>
    <t>Nivel de la formación</t>
  </si>
  <si>
    <t>Doctorado</t>
  </si>
  <si>
    <t>Maestría</t>
  </si>
  <si>
    <t>Jovén Investigador</t>
  </si>
  <si>
    <t>Estado de la Formación</t>
  </si>
  <si>
    <t>Finalizado</t>
  </si>
  <si>
    <t>Matriculado</t>
  </si>
  <si>
    <t>No Aplica</t>
  </si>
  <si>
    <t>Nombre del Estudiante</t>
  </si>
  <si>
    <t>Número de identificación del estudiante</t>
  </si>
  <si>
    <t>Programa Académico</t>
  </si>
  <si>
    <t>Proyecto</t>
  </si>
  <si>
    <t>Investigador Principal</t>
  </si>
  <si>
    <t>Nombre de la Institución Financiadora</t>
  </si>
  <si>
    <t>Tipo de Institución Financiadora</t>
  </si>
  <si>
    <t>Naturaleza de la Institución Financiadora</t>
  </si>
  <si>
    <t>Año de inicio del proyecto</t>
  </si>
  <si>
    <t>Extranjera</t>
  </si>
  <si>
    <t>Empresa</t>
  </si>
  <si>
    <t>ONG</t>
  </si>
  <si>
    <t>Hospital</t>
  </si>
  <si>
    <t>Educación</t>
  </si>
  <si>
    <t>Recursos Obtenidos</t>
  </si>
  <si>
    <t>Puntaje en Formación de Recursos Humanos</t>
  </si>
  <si>
    <t>Puntaje en Recursos Obtenidos</t>
  </si>
  <si>
    <t>Puntaje en Patentes</t>
  </si>
  <si>
    <t>CÓMITE PARA EL DESARROLLO DE LA INVESTIGACIÓN -CODI-</t>
  </si>
  <si>
    <t>VICERRECTORÍA DE INVESTIGACIÓN</t>
  </si>
  <si>
    <t>PUNTOS OBTENIDOS POR EL GRUPO DE INVESTIGACIÓN</t>
  </si>
  <si>
    <t>TOTAL DE PUNTAJE OBTENIDO</t>
  </si>
  <si>
    <t>Nombre del Grupo</t>
  </si>
  <si>
    <t>Código del Grupo</t>
  </si>
  <si>
    <t>Coordinador del Grupo</t>
  </si>
  <si>
    <t>Dependencia del Grupo</t>
  </si>
  <si>
    <t>Centro de Investigación que presenta</t>
  </si>
  <si>
    <t>Oficina de Radicación</t>
  </si>
  <si>
    <t>Año de Radicación</t>
  </si>
  <si>
    <t>Número de la Radicación</t>
  </si>
  <si>
    <t>Explotada</t>
  </si>
  <si>
    <t>COMPROMISOS ASUMIDOS</t>
  </si>
  <si>
    <t>Puntuación mínima en producción</t>
  </si>
  <si>
    <t>Puntuación mínima en formación</t>
  </si>
  <si>
    <t>ESTRATEGIA DE SOSTENIBILIDAD 2018- 2019</t>
  </si>
  <si>
    <t>Criterio</t>
  </si>
  <si>
    <t>Tipo de Producto</t>
  </si>
  <si>
    <t>Título del Producto</t>
  </si>
  <si>
    <t>Medio de Publicación</t>
  </si>
  <si>
    <t>Instrucciones</t>
  </si>
  <si>
    <t>Columna</t>
  </si>
  <si>
    <t>Título del producto</t>
  </si>
  <si>
    <t>Autor principal del grupo</t>
  </si>
  <si>
    <t>Criterio de decisión</t>
  </si>
  <si>
    <t>Categoría</t>
  </si>
  <si>
    <t>Descripción</t>
  </si>
  <si>
    <t>Es un consecutivo. Por favor mantener el orden para facilitar la solicitud de aclaraciones.</t>
  </si>
  <si>
    <t>Título del producto tal y como fue publicado</t>
  </si>
  <si>
    <t>Persona que es integrante del grupo y que aparece como autor del producto. Incluir solo uno.</t>
  </si>
  <si>
    <t>Dependiendo del tipo de producto:
-En caso de artículos, incluir la revista donde ha sido publicado el artículo.
-En caso de libros, incluir la editorial donde ha sido publicado el libro.
-En caso de capítulos de libro, incluir la editorial donde ha sido publicado el capítulo.
-En caso de patentes, incluir si cuenta con estado de explotación o no.
-En caso de obras artísticas, incluir el concurso donde ha sido presentada la obra</t>
  </si>
  <si>
    <t>Criterio bajo el cual se determina la categoría de la obra</t>
  </si>
  <si>
    <t>Observaciones</t>
  </si>
  <si>
    <t>Espacio para realizar observaciones sobre el producto</t>
  </si>
  <si>
    <t>Tipos de producto validados</t>
  </si>
  <si>
    <t>Artículo</t>
  </si>
  <si>
    <t>Libro</t>
  </si>
  <si>
    <t>Capítulo de Libro</t>
  </si>
  <si>
    <t>Obra artística</t>
  </si>
  <si>
    <t>Variedades vegetales y/o animales</t>
  </si>
  <si>
    <t>Patentes</t>
  </si>
  <si>
    <t>Categoría de los productos</t>
  </si>
  <si>
    <t>Top</t>
  </si>
  <si>
    <t>Categoría I</t>
  </si>
  <si>
    <t>Categoría II</t>
  </si>
  <si>
    <t>Categoría III</t>
  </si>
  <si>
    <t>Estimación de la Puntuación</t>
  </si>
  <si>
    <t>Cuartil de la Publicación</t>
  </si>
  <si>
    <t>Puntos por cuartil</t>
  </si>
  <si>
    <t>Cantidad de Documentos</t>
  </si>
  <si>
    <t>Puntuación</t>
  </si>
  <si>
    <t>Puntuación Total</t>
  </si>
  <si>
    <t>Total Publicaciones</t>
  </si>
  <si>
    <t>Puntajes por cuartil</t>
  </si>
  <si>
    <t>Total de Puntuación</t>
  </si>
  <si>
    <t>Puntaje en Generación de Nuevo Conocimiento</t>
  </si>
  <si>
    <t>Producción Técnica y Tecnológica</t>
  </si>
  <si>
    <t>Normas y regulaciones</t>
  </si>
  <si>
    <t>Doctorado Matriculado</t>
  </si>
  <si>
    <t>Doctorado Graduado</t>
  </si>
  <si>
    <t>Maestría Graduado</t>
  </si>
  <si>
    <t>Maestría Matriculado</t>
  </si>
  <si>
    <t>Jóvenes Investigadores Colciencias</t>
  </si>
  <si>
    <t>Jóvenes Investigadores UdeA</t>
  </si>
  <si>
    <t>Año de graduación o Matrícula</t>
  </si>
  <si>
    <t>Jovenes Investigadores Colciencias</t>
  </si>
  <si>
    <t>AJovenes Investigadores UdeA</t>
  </si>
  <si>
    <t>Desarrollo Tecnológico e Innovación</t>
  </si>
  <si>
    <t>Apropiación Social del Conocimiento</t>
  </si>
  <si>
    <t>Formación</t>
  </si>
  <si>
    <t>Recursos Internacionales</t>
  </si>
  <si>
    <t>Recursos Nacionales</t>
  </si>
  <si>
    <t>Entidad Internacional</t>
  </si>
  <si>
    <t>Entidad Nacional</t>
  </si>
  <si>
    <t>Origen de la Entidad</t>
  </si>
  <si>
    <t>Recursos Externos</t>
  </si>
  <si>
    <t>Generación de Nuevo Conocimiento</t>
  </si>
  <si>
    <t>Puntaje en Apropiación Social del Conocimiento</t>
  </si>
  <si>
    <t>Puntaje en Desarrollo Tecnológico e Innovación</t>
  </si>
  <si>
    <t>Puntuación comprometida</t>
  </si>
  <si>
    <t>No Explotada</t>
  </si>
  <si>
    <t>Oficina de radicación</t>
  </si>
  <si>
    <t>Oficina en la cual se concedió la patente</t>
  </si>
  <si>
    <t>Institución que paga licencia</t>
  </si>
  <si>
    <t>Número de radicación</t>
  </si>
  <si>
    <t>Número de radicación  asignado por la oficina que concedió la patente</t>
  </si>
  <si>
    <r>
      <t xml:space="preserve">En caso de que la patente esté siendo explotada, incorporar el nombre de la entidad que paga la licencia. En caso de que no lo esté, incorporar </t>
    </r>
    <r>
      <rPr>
        <i/>
        <sz val="11"/>
        <color theme="1"/>
        <rFont val="Calibri"/>
        <family val="2"/>
        <scheme val="minor"/>
      </rPr>
      <t>No Aplica</t>
    </r>
  </si>
  <si>
    <t>Estado de Explotación</t>
  </si>
  <si>
    <r>
      <t xml:space="preserve">En caso de que la patente esté siendo explotada, incorporar </t>
    </r>
    <r>
      <rPr>
        <b/>
        <i/>
        <sz val="11"/>
        <color theme="1"/>
        <rFont val="Calibri"/>
        <family val="2"/>
        <scheme val="minor"/>
      </rPr>
      <t>Explotada</t>
    </r>
    <r>
      <rPr>
        <sz val="11"/>
        <color theme="1"/>
        <rFont val="Calibri"/>
        <family val="2"/>
        <scheme val="minor"/>
      </rPr>
      <t xml:space="preserve">. En caso de que no lo esté, incorporar </t>
    </r>
    <r>
      <rPr>
        <b/>
        <i/>
        <sz val="11"/>
        <color theme="1"/>
        <rFont val="Calibri"/>
        <family val="2"/>
        <scheme val="minor"/>
      </rPr>
      <t>No Explotada</t>
    </r>
    <r>
      <rPr>
        <b/>
        <sz val="11"/>
        <color theme="1"/>
        <rFont val="Calibri"/>
        <family val="2"/>
        <scheme val="minor"/>
      </rPr>
      <t xml:space="preserve"> </t>
    </r>
  </si>
  <si>
    <t>Puntos Asignados</t>
  </si>
  <si>
    <t>Puntos asignados</t>
  </si>
  <si>
    <t>Indicar la cantidad de puntos que le asignó el Comité de Asignación de Puntaje</t>
  </si>
  <si>
    <t>Espacios de formación científica</t>
  </si>
  <si>
    <t>Generación de contenidos divulgativos</t>
  </si>
  <si>
    <t>Proyectos con participación Ciudadana</t>
  </si>
  <si>
    <t>Dependiendo del tipo de producto:
-En caso de espacios de formación científica, incluir la entidad con la cual se realizó la alianza
-En caso de generación de contenidos divulgativos, incluir lel medio con el cual se realizó el producto
-En caso de proyectos de participación ciudadana, incluir el número de documento donde se dio el visto bueno al producto
-En caso de patentes, incluir si cuenta con estado de explotación o no.
-En caso de obras artísticas, incluir el concurso donde ha sido presentada la obra</t>
  </si>
  <si>
    <t>Categoría que tiene el producto de apropiación social del conocimiento</t>
  </si>
  <si>
    <t>Categoría que tiene el producto de desarrollo tecnológico e innovación</t>
  </si>
  <si>
    <t>Tipo de producto</t>
  </si>
  <si>
    <t>Indicar el nombre del estudiante que fue asesorado</t>
  </si>
  <si>
    <t>Título del trabajo de grado</t>
  </si>
  <si>
    <t>Identificación del Estudiante</t>
  </si>
  <si>
    <t>Indicar el número de identificación del estudiante</t>
  </si>
  <si>
    <t>Título del Trabajo</t>
  </si>
  <si>
    <t>Nivel de formación y estado</t>
  </si>
  <si>
    <t>Tutor principal del grupo</t>
  </si>
  <si>
    <t>Programa del cual hace parte el estudiante</t>
  </si>
  <si>
    <t>Elegir el tipo de producto</t>
  </si>
  <si>
    <t>Indicar el título del proyecto que obtuvo recursos</t>
  </si>
  <si>
    <t>Indicar el nombre de la entidad que financia los recursos</t>
  </si>
  <si>
    <t>Origen de la entidad</t>
  </si>
  <si>
    <t>Elegir si la entidad es de orden nacional o internacional</t>
  </si>
  <si>
    <t>Recursos obtenidos</t>
  </si>
  <si>
    <t>Indicar cuántos recursos aportó la entidad al proyecto</t>
  </si>
  <si>
    <t>Calcula los puntos que se conceden por los recursos</t>
  </si>
  <si>
    <t>ESTRATEGIA DE SOSTENIBILIDAD 2018-2019</t>
  </si>
  <si>
    <t>DOI/URL</t>
  </si>
  <si>
    <t>Verificación del Centro de Investigación</t>
  </si>
  <si>
    <t>Estado</t>
  </si>
  <si>
    <t>Aprobado</t>
  </si>
  <si>
    <t>No Aprobado</t>
  </si>
  <si>
    <t>Simulación</t>
  </si>
  <si>
    <r>
      <t xml:space="preserve">Este es el espacio donde el centro da el visto bueno para el producto ingresado, una vez ha revisado que la información es verídica y cumple los criterios de los términos de referencia:
</t>
    </r>
    <r>
      <rPr>
        <b/>
        <i/>
        <sz val="11"/>
        <color theme="1"/>
        <rFont val="Calibri"/>
        <family val="2"/>
        <scheme val="minor"/>
      </rPr>
      <t xml:space="preserve">-Aprobado, </t>
    </r>
    <r>
      <rPr>
        <sz val="11"/>
        <color theme="1"/>
        <rFont val="Calibri"/>
        <family val="2"/>
        <scheme val="minor"/>
      </rPr>
      <t>cuando el centro de investigación ha confirmado la información</t>
    </r>
    <r>
      <rPr>
        <b/>
        <i/>
        <sz val="11"/>
        <color theme="1"/>
        <rFont val="Calibri"/>
        <family val="2"/>
        <scheme val="minor"/>
      </rPr>
      <t xml:space="preserve">
-No Aprobado, </t>
    </r>
    <r>
      <rPr>
        <sz val="11"/>
        <color theme="1"/>
        <rFont val="Calibri"/>
        <family val="2"/>
        <scheme val="minor"/>
      </rPr>
      <t>si el centro no ha dado visto bueno al producto</t>
    </r>
    <r>
      <rPr>
        <b/>
        <i/>
        <sz val="11"/>
        <color theme="1"/>
        <rFont val="Calibri"/>
        <family val="2"/>
        <scheme val="minor"/>
      </rPr>
      <t xml:space="preserve">
-Simulación</t>
    </r>
    <r>
      <rPr>
        <sz val="11"/>
        <color theme="1"/>
        <rFont val="Calibri"/>
        <family val="2"/>
        <scheme val="minor"/>
      </rPr>
      <t xml:space="preserve"> si el grupo desea estimar si ya cumplió con la puntuación requerida</t>
    </r>
  </si>
  <si>
    <t>Este es el espacio donde el centro da el visto bueno para el producto ingresado, una vez ha revisado que la información es verídica y cumple los criterios de los términos de referencia:
-Aprobado, cuando el centro de investigación ha confirmado la información
-No Aprobado, si el centro no ha dado visto bueno al producto
-Simulación si el grupo desea estimar si ya cumplió con la puntuación requerida</t>
  </si>
  <si>
    <r>
      <t>Este es el espacio donde el centro da el visto bueno para el producto ingresado, una vez ha revisado que la información es verídica y cumple los criterios de los términos de referencia:
-</t>
    </r>
    <r>
      <rPr>
        <b/>
        <i/>
        <sz val="11"/>
        <color theme="1"/>
        <rFont val="Calibri"/>
        <family val="2"/>
        <scheme val="minor"/>
      </rPr>
      <t>Aprobado,</t>
    </r>
    <r>
      <rPr>
        <sz val="11"/>
        <color theme="1"/>
        <rFont val="Calibri"/>
        <family val="2"/>
        <scheme val="minor"/>
      </rPr>
      <t xml:space="preserve"> cuando el centro de investigación ha confirmado la información
-</t>
    </r>
    <r>
      <rPr>
        <b/>
        <i/>
        <sz val="11"/>
        <color theme="1"/>
        <rFont val="Calibri"/>
        <family val="2"/>
        <scheme val="minor"/>
      </rPr>
      <t>No Aprobado</t>
    </r>
    <r>
      <rPr>
        <sz val="11"/>
        <color theme="1"/>
        <rFont val="Calibri"/>
        <family val="2"/>
        <scheme val="minor"/>
      </rPr>
      <t>, si el centro no ha dado visto bueno al producto
-</t>
    </r>
    <r>
      <rPr>
        <b/>
        <i/>
        <sz val="11"/>
        <color theme="1"/>
        <rFont val="Calibri"/>
        <family val="2"/>
        <scheme val="minor"/>
      </rPr>
      <t>Simulación</t>
    </r>
    <r>
      <rPr>
        <sz val="11"/>
        <color theme="1"/>
        <rFont val="Calibri"/>
        <family val="2"/>
        <scheme val="minor"/>
      </rPr>
      <t xml:space="preserve"> si el grupo desea estimar si ya cumplió con la puntuación requerida</t>
    </r>
  </si>
  <si>
    <r>
      <t>Este es el espacio donde el centro da el visto bueno para el producto ingresado, una vez ha revisado que la información es verídica y cumple los criterios de los términos de referencia:
-</t>
    </r>
    <r>
      <rPr>
        <b/>
        <sz val="11"/>
        <color theme="1"/>
        <rFont val="Calibri"/>
        <family val="2"/>
        <scheme val="minor"/>
      </rPr>
      <t>Aprobado</t>
    </r>
    <r>
      <rPr>
        <sz val="11"/>
        <color theme="1"/>
        <rFont val="Calibri"/>
        <family val="2"/>
        <scheme val="minor"/>
      </rPr>
      <t>, cuando el centro de investigación ha confirmado la información
-</t>
    </r>
    <r>
      <rPr>
        <b/>
        <sz val="11"/>
        <color theme="1"/>
        <rFont val="Calibri"/>
        <family val="2"/>
        <scheme val="minor"/>
      </rPr>
      <t>No Aprobado</t>
    </r>
    <r>
      <rPr>
        <sz val="11"/>
        <color theme="1"/>
        <rFont val="Calibri"/>
        <family val="2"/>
        <scheme val="minor"/>
      </rPr>
      <t xml:space="preserve">, si el centro no ha dado visto bueno al producto
</t>
    </r>
    <r>
      <rPr>
        <b/>
        <sz val="11"/>
        <color theme="1"/>
        <rFont val="Calibri"/>
        <family val="2"/>
        <scheme val="minor"/>
      </rPr>
      <t>-Simulación</t>
    </r>
    <r>
      <rPr>
        <sz val="11"/>
        <color theme="1"/>
        <rFont val="Calibri"/>
        <family val="2"/>
        <scheme val="minor"/>
      </rPr>
      <t xml:space="preserve"> si el grupo desea estimar si ya cumplió con la puntuación requerida</t>
    </r>
  </si>
  <si>
    <r>
      <t>Este es el espacio donde el centro da el visto bueno para el producto ingresado, una vez ha revisado que la información es verídica y cumple los criterios de los términos de referencia:
-</t>
    </r>
    <r>
      <rPr>
        <b/>
        <sz val="11"/>
        <color theme="1"/>
        <rFont val="Calibri"/>
        <family val="2"/>
        <scheme val="minor"/>
      </rPr>
      <t>Aprobado,</t>
    </r>
    <r>
      <rPr>
        <sz val="11"/>
        <color theme="1"/>
        <rFont val="Calibri"/>
        <family val="2"/>
        <scheme val="minor"/>
      </rPr>
      <t xml:space="preserve"> cuando el centro de investigación ha confirmado la información
-</t>
    </r>
    <r>
      <rPr>
        <b/>
        <sz val="11"/>
        <color theme="1"/>
        <rFont val="Calibri"/>
        <family val="2"/>
        <scheme val="minor"/>
      </rPr>
      <t>No Aprobado</t>
    </r>
    <r>
      <rPr>
        <sz val="11"/>
        <color theme="1"/>
        <rFont val="Calibri"/>
        <family val="2"/>
        <scheme val="minor"/>
      </rPr>
      <t>, si el centro no ha dado visto bueno al producto
-</t>
    </r>
    <r>
      <rPr>
        <b/>
        <sz val="11"/>
        <color theme="1"/>
        <rFont val="Calibri"/>
        <family val="2"/>
        <scheme val="minor"/>
      </rPr>
      <t>Simulación</t>
    </r>
    <r>
      <rPr>
        <sz val="11"/>
        <color theme="1"/>
        <rFont val="Calibri"/>
        <family val="2"/>
        <scheme val="minor"/>
      </rPr>
      <t xml:space="preserve"> si el grupo desea estimar si ya cumplió con la puntuación requerida</t>
    </r>
  </si>
  <si>
    <t>RESULTADO FINAL</t>
  </si>
  <si>
    <t>¿Cumple con la cantidad de puntos mínimos comprometidos en producción?</t>
  </si>
  <si>
    <t>¿Cumple con la cantidad mínima de puntos comprometidos en formación?</t>
  </si>
  <si>
    <t>¿Cumple con la cantidad mínima de puntos en recursos externos, o recuperó la misma cantidad de los recursos asignados?</t>
  </si>
  <si>
    <t>Puntuación mínima en recursos (Opcional)</t>
  </si>
  <si>
    <t>¿Cumple con el total de puntos comprometidos?</t>
  </si>
  <si>
    <t>Decisión</t>
  </si>
  <si>
    <t>En el campo compromisos asumidos debe ingresar la cantidad de grupos a los cuales se comprometió el grupo de ivnestigación</t>
  </si>
  <si>
    <t>Año en que ha sido publicada la obra.Solo se admite apartir del 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</si>
</sst>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#,##0.0"/>
    <numFmt numFmtId="166" formatCode="_(&quot;$&quot;\ * #,##0_);_(&quot;$&quot;\ * \(#,##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"/>
    </font>
    <font>
      <sz val="11"/>
      <color theme="1"/>
      <name val="times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"/>
      <family val="1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 style="thick">
        <color auto="1"/>
      </left>
      <right style="dashed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wrapText="1"/>
    </xf>
    <xf numFmtId="165" fontId="0" fillId="2" borderId="6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8" xfId="0" applyFont="1" applyBorder="1"/>
    <xf numFmtId="0" fontId="0" fillId="0" borderId="18" xfId="0" applyBorder="1"/>
    <xf numFmtId="0" fontId="6" fillId="2" borderId="0" xfId="0" applyFont="1" applyFill="1" applyAlignment="1"/>
    <xf numFmtId="0" fontId="0" fillId="2" borderId="19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165" fontId="0" fillId="2" borderId="2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8" fillId="0" borderId="23" xfId="0" applyFont="1" applyBorder="1"/>
    <xf numFmtId="0" fontId="9" fillId="0" borderId="24" xfId="0" applyFont="1" applyBorder="1"/>
    <xf numFmtId="0" fontId="0" fillId="0" borderId="24" xfId="0" applyBorder="1"/>
    <xf numFmtId="0" fontId="12" fillId="0" borderId="26" xfId="0" applyFont="1" applyBorder="1" applyAlignment="1" applyProtection="1">
      <alignment wrapText="1"/>
    </xf>
    <xf numFmtId="0" fontId="12" fillId="0" borderId="27" xfId="0" applyFont="1" applyBorder="1" applyAlignment="1" applyProtection="1">
      <alignment wrapText="1"/>
    </xf>
    <xf numFmtId="0" fontId="0" fillId="0" borderId="29" xfId="0" applyBorder="1" applyProtection="1"/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5" xfId="0" applyBorder="1" applyProtection="1"/>
    <xf numFmtId="0" fontId="0" fillId="0" borderId="6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Alignment="1"/>
    <xf numFmtId="0" fontId="0" fillId="0" borderId="14" xfId="0" applyBorder="1" applyAlignment="1"/>
    <xf numFmtId="0" fontId="0" fillId="0" borderId="37" xfId="0" applyBorder="1"/>
    <xf numFmtId="0" fontId="0" fillId="0" borderId="40" xfId="0" applyBorder="1"/>
    <xf numFmtId="0" fontId="0" fillId="0" borderId="43" xfId="0" applyBorder="1"/>
    <xf numFmtId="0" fontId="0" fillId="0" borderId="46" xfId="0" applyBorder="1"/>
    <xf numFmtId="0" fontId="12" fillId="0" borderId="37" xfId="0" applyFont="1" applyBorder="1" applyAlignment="1">
      <alignment horizontal="center" wrapText="1"/>
    </xf>
    <xf numFmtId="0" fontId="12" fillId="0" borderId="38" xfId="0" applyFont="1" applyBorder="1" applyAlignment="1">
      <alignment horizontal="center"/>
    </xf>
    <xf numFmtId="0" fontId="0" fillId="0" borderId="41" xfId="0" applyBorder="1"/>
    <xf numFmtId="0" fontId="0" fillId="0" borderId="50" xfId="0" applyBorder="1"/>
    <xf numFmtId="0" fontId="0" fillId="0" borderId="44" xfId="0" applyBorder="1"/>
    <xf numFmtId="0" fontId="0" fillId="0" borderId="51" xfId="0" applyBorder="1"/>
    <xf numFmtId="0" fontId="0" fillId="0" borderId="52" xfId="0" applyBorder="1"/>
    <xf numFmtId="0" fontId="12" fillId="0" borderId="49" xfId="0" applyFont="1" applyBorder="1" applyAlignment="1">
      <alignment horizontal="center" wrapText="1"/>
    </xf>
    <xf numFmtId="0" fontId="0" fillId="0" borderId="35" xfId="0" applyBorder="1" applyAlignment="1"/>
    <xf numFmtId="0" fontId="0" fillId="0" borderId="36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64" xfId="0" applyBorder="1" applyAlignment="1"/>
    <xf numFmtId="0" fontId="0" fillId="0" borderId="65" xfId="0" applyBorder="1" applyAlignment="1"/>
    <xf numFmtId="0" fontId="0" fillId="0" borderId="43" xfId="0" applyBorder="1" applyAlignment="1">
      <alignment vertical="center" wrapText="1"/>
    </xf>
    <xf numFmtId="2" fontId="0" fillId="0" borderId="30" xfId="0" applyNumberFormat="1" applyBorder="1" applyProtection="1">
      <protection hidden="1"/>
    </xf>
    <xf numFmtId="2" fontId="0" fillId="0" borderId="8" xfId="0" applyNumberFormat="1" applyBorder="1" applyProtection="1">
      <protection hidden="1"/>
    </xf>
    <xf numFmtId="2" fontId="0" fillId="0" borderId="0" xfId="0" applyNumberFormat="1"/>
    <xf numFmtId="0" fontId="11" fillId="2" borderId="72" xfId="0" applyFont="1" applyFill="1" applyBorder="1" applyAlignment="1">
      <alignment horizontal="center" wrapText="1"/>
    </xf>
    <xf numFmtId="0" fontId="11" fillId="2" borderId="73" xfId="0" applyFont="1" applyFill="1" applyBorder="1" applyAlignment="1">
      <alignment horizontal="center" wrapText="1"/>
    </xf>
    <xf numFmtId="0" fontId="15" fillId="2" borderId="73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Fill="1" applyBorder="1"/>
    <xf numFmtId="0" fontId="9" fillId="0" borderId="5" xfId="0" applyFont="1" applyFill="1" applyBorder="1"/>
    <xf numFmtId="0" fontId="9" fillId="0" borderId="4" xfId="0" applyFont="1" applyFill="1" applyBorder="1"/>
    <xf numFmtId="0" fontId="9" fillId="0" borderId="5" xfId="0" applyFont="1" applyFill="1" applyBorder="1" applyAlignment="1">
      <alignment wrapText="1"/>
    </xf>
    <xf numFmtId="1" fontId="9" fillId="0" borderId="5" xfId="1" applyNumberFormat="1" applyFont="1" applyFill="1" applyBorder="1"/>
    <xf numFmtId="166" fontId="9" fillId="0" borderId="5" xfId="1" applyNumberFormat="1" applyFont="1" applyFill="1" applyBorder="1"/>
    <xf numFmtId="0" fontId="0" fillId="0" borderId="4" xfId="0" applyFill="1" applyBorder="1"/>
    <xf numFmtId="0" fontId="0" fillId="0" borderId="5" xfId="0" applyFill="1" applyBorder="1" applyAlignment="1">
      <alignment wrapText="1"/>
    </xf>
    <xf numFmtId="0" fontId="0" fillId="0" borderId="0" xfId="0" applyFont="1" applyFill="1"/>
    <xf numFmtId="0" fontId="11" fillId="0" borderId="5" xfId="0" applyFont="1" applyFill="1" applyBorder="1"/>
    <xf numFmtId="0" fontId="17" fillId="0" borderId="74" xfId="0" applyFont="1" applyBorder="1" applyAlignment="1" applyProtection="1">
      <alignment wrapText="1"/>
    </xf>
    <xf numFmtId="0" fontId="17" fillId="0" borderId="0" xfId="0" applyFont="1" applyFill="1" applyBorder="1" applyProtection="1"/>
    <xf numFmtId="0" fontId="0" fillId="0" borderId="0" xfId="0" applyProtection="1"/>
    <xf numFmtId="0" fontId="0" fillId="0" borderId="61" xfId="0" applyBorder="1"/>
    <xf numFmtId="0" fontId="9" fillId="0" borderId="24" xfId="0" applyFont="1" applyFill="1" applyBorder="1"/>
    <xf numFmtId="0" fontId="16" fillId="0" borderId="5" xfId="0" applyFont="1" applyFill="1" applyBorder="1" applyAlignment="1">
      <alignment wrapText="1"/>
    </xf>
    <xf numFmtId="0" fontId="9" fillId="0" borderId="18" xfId="0" applyFont="1" applyFill="1" applyBorder="1"/>
    <xf numFmtId="0" fontId="9" fillId="0" borderId="6" xfId="0" applyFont="1" applyFill="1" applyBorder="1"/>
    <xf numFmtId="0" fontId="0" fillId="0" borderId="43" xfId="0" applyBorder="1" applyAlignment="1">
      <alignment wrapText="1"/>
    </xf>
    <xf numFmtId="0" fontId="0" fillId="0" borderId="6" xfId="0" applyFill="1" applyBorder="1"/>
    <xf numFmtId="0" fontId="0" fillId="0" borderId="18" xfId="0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61" xfId="0" applyBorder="1" applyAlignment="1">
      <alignment wrapText="1"/>
    </xf>
    <xf numFmtId="42" fontId="0" fillId="2" borderId="67" xfId="2" applyFont="1" applyFill="1" applyBorder="1" applyAlignment="1">
      <alignment wrapText="1"/>
    </xf>
    <xf numFmtId="0" fontId="0" fillId="2" borderId="1" xfId="0" applyFill="1" applyBorder="1" applyAlignment="1" applyProtection="1">
      <alignment wrapText="1"/>
    </xf>
    <xf numFmtId="0" fontId="4" fillId="2" borderId="3" xfId="0" applyFont="1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wrapText="1"/>
    </xf>
    <xf numFmtId="1" fontId="4" fillId="2" borderId="3" xfId="0" applyNumberFormat="1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wrapText="1"/>
    </xf>
    <xf numFmtId="1" fontId="4" fillId="2" borderId="6" xfId="0" applyNumberFormat="1" applyFont="1" applyFill="1" applyBorder="1" applyAlignment="1" applyProtection="1">
      <alignment vertical="center" wrapText="1"/>
      <protection hidden="1"/>
    </xf>
    <xf numFmtId="0" fontId="4" fillId="2" borderId="68" xfId="0" applyFont="1" applyFill="1" applyBorder="1" applyAlignment="1" applyProtection="1">
      <alignment vertical="center" wrapText="1"/>
    </xf>
    <xf numFmtId="42" fontId="4" fillId="2" borderId="68" xfId="2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69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5" xfId="0" applyFont="1" applyBorder="1" applyAlignment="1" applyProtection="1">
      <alignment horizontal="center" wrapText="1"/>
    </xf>
    <xf numFmtId="0" fontId="12" fillId="0" borderId="26" xfId="0" applyFont="1" applyBorder="1" applyAlignment="1" applyProtection="1">
      <alignment horizontal="center" wrapText="1"/>
    </xf>
    <xf numFmtId="0" fontId="12" fillId="0" borderId="27" xfId="0" applyFont="1" applyBorder="1" applyAlignment="1" applyProtection="1">
      <alignment horizontal="center" wrapText="1"/>
    </xf>
    <xf numFmtId="0" fontId="0" fillId="0" borderId="28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0" fontId="13" fillId="0" borderId="31" xfId="0" applyFont="1" applyBorder="1" applyAlignment="1" applyProtection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6" xfId="0" applyBorder="1" applyAlignment="1" applyProtection="1">
      <alignment horizontal="center"/>
    </xf>
    <xf numFmtId="0" fontId="0" fillId="0" borderId="67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69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165" fontId="0" fillId="2" borderId="75" xfId="0" applyNumberFormat="1" applyFill="1" applyBorder="1" applyAlignment="1">
      <alignment horizontal="center" vertical="center" wrapText="1"/>
    </xf>
    <xf numFmtId="165" fontId="0" fillId="2" borderId="76" xfId="0" applyNumberFormat="1" applyFill="1" applyBorder="1" applyAlignment="1">
      <alignment horizontal="center" vertical="center" wrapText="1"/>
    </xf>
    <xf numFmtId="165" fontId="0" fillId="2" borderId="18" xfId="0" applyNumberFormat="1" applyFill="1" applyBorder="1" applyAlignment="1">
      <alignment horizontal="center" vertical="center" wrapText="1"/>
    </xf>
    <xf numFmtId="165" fontId="0" fillId="2" borderId="77" xfId="0" applyNumberFormat="1" applyFill="1" applyBorder="1" applyAlignment="1">
      <alignment horizontal="center" vertical="center" wrapText="1"/>
    </xf>
    <xf numFmtId="165" fontId="0" fillId="2" borderId="78" xfId="0" applyNumberFormat="1" applyFill="1" applyBorder="1" applyAlignment="1">
      <alignment horizontal="center" vertical="center" wrapText="1"/>
    </xf>
    <xf numFmtId="165" fontId="0" fillId="2" borderId="79" xfId="0" applyNumberFormat="1" applyFill="1" applyBorder="1" applyAlignment="1">
      <alignment horizontal="center" vertical="center" wrapText="1"/>
    </xf>
    <xf numFmtId="0" fontId="6" fillId="2" borderId="16" xfId="0" applyFont="1" applyFill="1" applyBorder="1" applyAlignment="1" applyProtection="1">
      <alignment horizontal="center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7</xdr:col>
      <xdr:colOff>571500</xdr:colOff>
      <xdr:row>8</xdr:row>
      <xdr:rowOff>25726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0"/>
          <a:ext cx="1323975" cy="1606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7</xdr:col>
      <xdr:colOff>571500</xdr:colOff>
      <xdr:row>8</xdr:row>
      <xdr:rowOff>25726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0"/>
          <a:ext cx="1323975" cy="160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/>
  <dimension ref="I1:N21"/>
  <sheetViews>
    <sheetView topLeftCell="C1" workbookViewId="0">
      <selection activeCell="L10" sqref="L10"/>
    </sheetView>
  </sheetViews>
  <sheetFormatPr baseColWidth="10" defaultRowHeight="15" x14ac:dyDescent="0.25"/>
  <cols>
    <col min="1" max="8" width="11.42578125" style="2"/>
    <col min="9" max="9" width="34.5703125" style="2" customWidth="1"/>
    <col min="10" max="10" width="28.28515625" style="2" customWidth="1"/>
    <col min="11" max="16384" width="11.42578125" style="2"/>
  </cols>
  <sheetData>
    <row r="1" spans="9:14" ht="15" customHeight="1" x14ac:dyDescent="0.25">
      <c r="I1" s="114" t="s">
        <v>32</v>
      </c>
      <c r="J1" s="114"/>
      <c r="K1" s="114"/>
      <c r="L1" s="114"/>
      <c r="M1" s="114"/>
      <c r="N1" s="114"/>
    </row>
    <row r="2" spans="9:14" ht="15" customHeight="1" x14ac:dyDescent="0.25">
      <c r="I2" s="114"/>
      <c r="J2" s="114"/>
      <c r="K2" s="114"/>
      <c r="L2" s="114"/>
      <c r="M2" s="114"/>
      <c r="N2" s="114"/>
    </row>
    <row r="3" spans="9:14" ht="15" customHeight="1" x14ac:dyDescent="0.25">
      <c r="I3" s="114"/>
      <c r="J3" s="114"/>
      <c r="K3" s="114"/>
      <c r="L3" s="114"/>
      <c r="M3" s="114"/>
      <c r="N3" s="114"/>
    </row>
    <row r="4" spans="9:14" ht="15" customHeight="1" x14ac:dyDescent="0.25">
      <c r="I4" s="115" t="s">
        <v>33</v>
      </c>
      <c r="J4" s="115"/>
      <c r="K4" s="115"/>
      <c r="L4" s="115"/>
      <c r="M4" s="115"/>
      <c r="N4" s="115"/>
    </row>
    <row r="5" spans="9:14" ht="15" customHeight="1" x14ac:dyDescent="0.25">
      <c r="I5" s="115"/>
      <c r="J5" s="115"/>
      <c r="K5" s="115"/>
      <c r="L5" s="115"/>
      <c r="M5" s="115"/>
      <c r="N5" s="115"/>
    </row>
    <row r="6" spans="9:14" ht="18.75" x14ac:dyDescent="0.3">
      <c r="I6" s="116" t="s">
        <v>48</v>
      </c>
      <c r="J6" s="116"/>
      <c r="K6" s="116"/>
      <c r="L6" s="116"/>
      <c r="M6" s="116"/>
      <c r="N6" s="116"/>
    </row>
    <row r="7" spans="9:14" x14ac:dyDescent="0.25">
      <c r="I7" s="117"/>
      <c r="J7" s="117"/>
      <c r="K7" s="117"/>
      <c r="L7" s="117"/>
      <c r="M7" s="117"/>
      <c r="N7" s="117"/>
    </row>
    <row r="8" spans="9:14" ht="15.75" thickBot="1" x14ac:dyDescent="0.3">
      <c r="J8" s="25"/>
    </row>
    <row r="9" spans="9:14" x14ac:dyDescent="0.25">
      <c r="I9" s="21" t="s">
        <v>36</v>
      </c>
      <c r="J9" s="63"/>
      <c r="K9" s="4"/>
    </row>
    <row r="10" spans="9:14" ht="31.5" customHeight="1" x14ac:dyDescent="0.25">
      <c r="I10" s="22" t="s">
        <v>37</v>
      </c>
      <c r="J10" s="64"/>
      <c r="K10" s="4"/>
    </row>
    <row r="11" spans="9:14" x14ac:dyDescent="0.25">
      <c r="I11" s="22" t="s">
        <v>38</v>
      </c>
      <c r="J11" s="64"/>
      <c r="K11" s="4"/>
    </row>
    <row r="12" spans="9:14" x14ac:dyDescent="0.25">
      <c r="I12" s="22" t="s">
        <v>39</v>
      </c>
      <c r="J12" s="65"/>
      <c r="K12" s="4"/>
    </row>
    <row r="13" spans="9:14" ht="15.75" thickBot="1" x14ac:dyDescent="0.3">
      <c r="I13" s="23" t="s">
        <v>40</v>
      </c>
      <c r="J13" s="24"/>
      <c r="K13" s="4"/>
    </row>
    <row r="14" spans="9:14" x14ac:dyDescent="0.25">
      <c r="I14" s="4"/>
      <c r="J14" s="26"/>
      <c r="K14" s="4"/>
    </row>
    <row r="15" spans="9:14" ht="19.5" thickBot="1" x14ac:dyDescent="0.35">
      <c r="I15" s="118"/>
      <c r="J15" s="118"/>
      <c r="K15" s="118"/>
      <c r="L15" s="118"/>
      <c r="M15" s="118"/>
      <c r="N15" s="118"/>
    </row>
    <row r="16" spans="9:14" ht="15.75" thickTop="1" x14ac:dyDescent="0.25">
      <c r="I16" s="105"/>
      <c r="J16" s="106"/>
      <c r="K16" s="106"/>
      <c r="L16" s="106"/>
      <c r="M16" s="106"/>
      <c r="N16" s="107"/>
    </row>
    <row r="17" spans="9:14" x14ac:dyDescent="0.25">
      <c r="I17" s="108"/>
      <c r="J17" s="109"/>
      <c r="K17" s="109"/>
      <c r="L17" s="109"/>
      <c r="M17" s="109"/>
      <c r="N17" s="110"/>
    </row>
    <row r="18" spans="9:14" x14ac:dyDescent="0.25">
      <c r="I18" s="108"/>
      <c r="J18" s="109"/>
      <c r="K18" s="109"/>
      <c r="L18" s="109"/>
      <c r="M18" s="109"/>
      <c r="N18" s="110"/>
    </row>
    <row r="19" spans="9:14" x14ac:dyDescent="0.25">
      <c r="I19" s="108"/>
      <c r="J19" s="109"/>
      <c r="K19" s="109"/>
      <c r="L19" s="109"/>
      <c r="M19" s="109"/>
      <c r="N19" s="110"/>
    </row>
    <row r="20" spans="9:14" ht="30" customHeight="1" thickBot="1" x14ac:dyDescent="0.3">
      <c r="I20" s="111"/>
      <c r="J20" s="112"/>
      <c r="K20" s="112"/>
      <c r="L20" s="112"/>
      <c r="M20" s="112"/>
      <c r="N20" s="113"/>
    </row>
    <row r="21" spans="9:14" ht="15.75" thickTop="1" x14ac:dyDescent="0.25">
      <c r="I21" s="4"/>
      <c r="J21" s="4"/>
      <c r="K21" s="4"/>
    </row>
  </sheetData>
  <mergeCells count="6">
    <mergeCell ref="I16:N20"/>
    <mergeCell ref="I1:N3"/>
    <mergeCell ref="I4:N5"/>
    <mergeCell ref="I6:N6"/>
    <mergeCell ref="I7:N7"/>
    <mergeCell ref="I15:N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Z94"/>
  <sheetViews>
    <sheetView topLeftCell="G4" zoomScaleNormal="100" workbookViewId="0">
      <selection activeCell="O23" sqref="O23:S23"/>
    </sheetView>
  </sheetViews>
  <sheetFormatPr baseColWidth="10" defaultRowHeight="15" x14ac:dyDescent="0.25"/>
  <cols>
    <col min="1" max="1" width="8.5703125" style="9" bestFit="1" customWidth="1"/>
    <col min="2" max="2" width="17.28515625" style="29" bestFit="1" customWidth="1"/>
    <col min="3" max="3" width="86.5703125" style="10" customWidth="1"/>
    <col min="4" max="4" width="31.140625" style="10" customWidth="1"/>
    <col min="5" max="5" width="35.85546875" style="10" customWidth="1"/>
    <col min="6" max="6" width="7" style="10" customWidth="1"/>
    <col min="7" max="7" width="13.42578125" style="10" customWidth="1"/>
    <col min="8" max="8" width="15.140625" style="10" bestFit="1" customWidth="1"/>
    <col min="9" max="9" width="15.140625" style="19" customWidth="1"/>
    <col min="10" max="10" width="17.28515625" style="19" customWidth="1"/>
    <col min="11" max="11" width="15" style="11" bestFit="1" customWidth="1"/>
    <col min="14" max="14" width="20.140625" customWidth="1"/>
    <col min="15" max="15" width="41.28515625" customWidth="1"/>
    <col min="18" max="18" width="17.28515625" customWidth="1"/>
    <col min="26" max="26" width="11.42578125" style="79" hidden="1" customWidth="1"/>
  </cols>
  <sheetData>
    <row r="1" spans="1:26" ht="45" thickTop="1" thickBot="1" x14ac:dyDescent="0.3">
      <c r="A1" s="12" t="s">
        <v>0</v>
      </c>
      <c r="B1" s="27" t="s">
        <v>50</v>
      </c>
      <c r="C1" s="13" t="s">
        <v>51</v>
      </c>
      <c r="D1" s="13" t="s">
        <v>1</v>
      </c>
      <c r="E1" s="13" t="s">
        <v>52</v>
      </c>
      <c r="F1" s="13" t="s">
        <v>4</v>
      </c>
      <c r="G1" s="13" t="s">
        <v>149</v>
      </c>
      <c r="H1" s="13" t="s">
        <v>49</v>
      </c>
      <c r="I1" s="77" t="s">
        <v>150</v>
      </c>
      <c r="J1" s="13" t="s">
        <v>58</v>
      </c>
      <c r="K1" s="13" t="s">
        <v>65</v>
      </c>
      <c r="N1" s="153" t="s">
        <v>79</v>
      </c>
      <c r="O1" s="154"/>
      <c r="P1" s="154"/>
      <c r="Q1" s="154"/>
      <c r="R1" s="154"/>
      <c r="S1" s="155"/>
      <c r="T1" s="1"/>
      <c r="U1" s="1"/>
      <c r="Z1" s="78" t="s">
        <v>151</v>
      </c>
    </row>
    <row r="2" spans="1:26" ht="31.5" thickTop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17"/>
      <c r="N2" s="153" t="s">
        <v>80</v>
      </c>
      <c r="O2" s="154"/>
      <c r="P2" s="154"/>
      <c r="Q2" s="30" t="s">
        <v>81</v>
      </c>
      <c r="R2" s="30" t="s">
        <v>82</v>
      </c>
      <c r="S2" s="31" t="s">
        <v>83</v>
      </c>
      <c r="T2" s="1"/>
      <c r="U2" s="1"/>
      <c r="Z2" s="79" t="s">
        <v>152</v>
      </c>
    </row>
    <row r="3" spans="1:26" ht="15.75" thickTop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17"/>
      <c r="N3" s="156" t="s">
        <v>75</v>
      </c>
      <c r="O3" s="157"/>
      <c r="P3" s="157"/>
      <c r="Q3" s="32">
        <v>10</v>
      </c>
      <c r="R3" s="33">
        <f>Calculadora!C3</f>
        <v>0</v>
      </c>
      <c r="S3" s="34">
        <f>R3*Q3</f>
        <v>0</v>
      </c>
      <c r="T3" s="1"/>
      <c r="U3" s="1"/>
      <c r="Z3" s="79" t="s">
        <v>153</v>
      </c>
    </row>
    <row r="4" spans="1:26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17"/>
      <c r="N4" s="158" t="s">
        <v>76</v>
      </c>
      <c r="O4" s="159"/>
      <c r="P4" s="159"/>
      <c r="Q4" s="35">
        <v>6</v>
      </c>
      <c r="R4" s="33">
        <f>Calculadora!C4</f>
        <v>0</v>
      </c>
      <c r="S4" s="36">
        <f t="shared" ref="S4:S6" si="0">R4*Q4</f>
        <v>0</v>
      </c>
      <c r="Z4" s="79" t="s">
        <v>154</v>
      </c>
    </row>
    <row r="5" spans="1:26" ht="15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  <c r="K5" s="17"/>
      <c r="N5" s="158" t="s">
        <v>77</v>
      </c>
      <c r="O5" s="159"/>
      <c r="P5" s="159"/>
      <c r="Q5" s="35">
        <v>3</v>
      </c>
      <c r="R5" s="33">
        <f>Calculadora!C5</f>
        <v>0</v>
      </c>
      <c r="S5" s="36">
        <f t="shared" si="0"/>
        <v>0</v>
      </c>
    </row>
    <row r="6" spans="1:26" ht="1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17"/>
      <c r="N6" s="158" t="s">
        <v>78</v>
      </c>
      <c r="O6" s="159"/>
      <c r="P6" s="159"/>
      <c r="Q6" s="35">
        <v>2</v>
      </c>
      <c r="R6" s="33">
        <f>Calculadora!C6</f>
        <v>0</v>
      </c>
      <c r="S6" s="36">
        <f t="shared" si="0"/>
        <v>0</v>
      </c>
    </row>
    <row r="7" spans="1:26" ht="30" customHeight="1" thickBot="1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17"/>
      <c r="N7" s="160" t="s">
        <v>84</v>
      </c>
      <c r="O7" s="161"/>
      <c r="P7" s="161"/>
      <c r="Q7" s="161"/>
      <c r="R7" s="37">
        <f>SUM(R3:R6)</f>
        <v>0</v>
      </c>
      <c r="S7" s="38">
        <f>SUM(S3:S6)</f>
        <v>0</v>
      </c>
    </row>
    <row r="8" spans="1:26" ht="16.5" thickTop="1" thickBot="1" x14ac:dyDescent="0.3">
      <c r="A8" s="66"/>
      <c r="B8" s="66"/>
      <c r="C8" s="66"/>
      <c r="D8" s="66"/>
      <c r="E8" s="66"/>
      <c r="F8" s="66"/>
      <c r="G8" s="66"/>
      <c r="H8" s="66"/>
      <c r="I8" s="66"/>
      <c r="J8" s="66"/>
      <c r="K8" s="17"/>
      <c r="N8" s="149"/>
      <c r="O8" s="149"/>
      <c r="P8" s="149"/>
      <c r="Q8" s="149"/>
      <c r="R8" s="149"/>
      <c r="S8" s="149"/>
    </row>
    <row r="9" spans="1:26" ht="16.5" thickTop="1" thickBo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17"/>
      <c r="N9" s="150" t="s">
        <v>53</v>
      </c>
      <c r="O9" s="151"/>
      <c r="P9" s="151"/>
      <c r="Q9" s="151"/>
      <c r="R9" s="151"/>
      <c r="S9" s="152"/>
    </row>
    <row r="10" spans="1:26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17"/>
      <c r="N10" s="41" t="s">
        <v>54</v>
      </c>
      <c r="O10" s="119" t="s">
        <v>59</v>
      </c>
      <c r="P10" s="119"/>
      <c r="Q10" s="119"/>
      <c r="R10" s="119"/>
      <c r="S10" s="120"/>
    </row>
    <row r="11" spans="1:26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17"/>
      <c r="N11" s="42" t="s">
        <v>0</v>
      </c>
      <c r="O11" s="142" t="s">
        <v>60</v>
      </c>
      <c r="P11" s="142"/>
      <c r="Q11" s="142"/>
      <c r="R11" s="142"/>
      <c r="S11" s="143"/>
    </row>
    <row r="12" spans="1:26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17"/>
      <c r="N12" s="42" t="s">
        <v>50</v>
      </c>
      <c r="O12" s="142" t="s">
        <v>140</v>
      </c>
      <c r="P12" s="142"/>
      <c r="Q12" s="142"/>
      <c r="R12" s="142"/>
      <c r="S12" s="143"/>
    </row>
    <row r="13" spans="1:26" x14ac:dyDescent="0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17"/>
      <c r="N13" s="43" t="s">
        <v>55</v>
      </c>
      <c r="O13" s="136" t="s">
        <v>61</v>
      </c>
      <c r="P13" s="136"/>
      <c r="Q13" s="136"/>
      <c r="R13" s="136"/>
      <c r="S13" s="137"/>
    </row>
    <row r="14" spans="1:26" x14ac:dyDescent="0.2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17"/>
      <c r="N14" s="138" t="s">
        <v>56</v>
      </c>
      <c r="O14" s="136" t="s">
        <v>62</v>
      </c>
      <c r="P14" s="136"/>
      <c r="Q14" s="136"/>
      <c r="R14" s="136"/>
      <c r="S14" s="137"/>
    </row>
    <row r="15" spans="1:26" x14ac:dyDescent="0.2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17"/>
      <c r="N15" s="138"/>
      <c r="O15" s="136"/>
      <c r="P15" s="136"/>
      <c r="Q15" s="136"/>
      <c r="R15" s="136"/>
      <c r="S15" s="137"/>
    </row>
    <row r="16" spans="1:26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17"/>
      <c r="N16" s="141" t="s">
        <v>52</v>
      </c>
      <c r="O16" s="139" t="s">
        <v>63</v>
      </c>
      <c r="P16" s="139"/>
      <c r="Q16" s="139"/>
      <c r="R16" s="139"/>
      <c r="S16" s="140"/>
    </row>
    <row r="17" spans="1:19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17"/>
      <c r="N17" s="141"/>
      <c r="O17" s="139"/>
      <c r="P17" s="139"/>
      <c r="Q17" s="139"/>
      <c r="R17" s="139"/>
      <c r="S17" s="140"/>
    </row>
    <row r="18" spans="1:1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17"/>
      <c r="N18" s="141"/>
      <c r="O18" s="139"/>
      <c r="P18" s="139"/>
      <c r="Q18" s="139"/>
      <c r="R18" s="139"/>
      <c r="S18" s="140"/>
    </row>
    <row r="19" spans="1:19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17"/>
      <c r="N19" s="141"/>
      <c r="O19" s="139"/>
      <c r="P19" s="139"/>
      <c r="Q19" s="139"/>
      <c r="R19" s="139"/>
      <c r="S19" s="140"/>
    </row>
    <row r="20" spans="1:19" x14ac:dyDescent="0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17"/>
      <c r="N20" s="141"/>
      <c r="O20" s="139"/>
      <c r="P20" s="139"/>
      <c r="Q20" s="139"/>
      <c r="R20" s="139"/>
      <c r="S20" s="140"/>
    </row>
    <row r="21" spans="1:19" x14ac:dyDescent="0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17"/>
      <c r="N21" s="141"/>
      <c r="O21" s="139"/>
      <c r="P21" s="139"/>
      <c r="Q21" s="139"/>
      <c r="R21" s="139"/>
      <c r="S21" s="140"/>
    </row>
    <row r="22" spans="1:19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17"/>
      <c r="N22" s="141"/>
      <c r="O22" s="139"/>
      <c r="P22" s="139"/>
      <c r="Q22" s="139"/>
      <c r="R22" s="139"/>
      <c r="S22" s="140"/>
    </row>
    <row r="23" spans="1:19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17"/>
      <c r="N23" s="43" t="s">
        <v>4</v>
      </c>
      <c r="O23" s="144" t="s">
        <v>168</v>
      </c>
      <c r="P23" s="144"/>
      <c r="Q23" s="144"/>
      <c r="R23" s="144"/>
      <c r="S23" s="145"/>
    </row>
    <row r="24" spans="1:19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17"/>
      <c r="N24" s="43" t="s">
        <v>57</v>
      </c>
      <c r="O24" s="144" t="s">
        <v>64</v>
      </c>
      <c r="P24" s="144"/>
      <c r="Q24" s="144"/>
      <c r="R24" s="144"/>
      <c r="S24" s="145"/>
    </row>
    <row r="25" spans="1:19" ht="99" customHeight="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17"/>
      <c r="N25" s="80" t="s">
        <v>150</v>
      </c>
      <c r="O25" s="146" t="s">
        <v>155</v>
      </c>
      <c r="P25" s="147"/>
      <c r="Q25" s="147"/>
      <c r="R25" s="147"/>
      <c r="S25" s="148"/>
    </row>
    <row r="26" spans="1:19" ht="15.75" thickBot="1" x14ac:dyDescent="0.3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17"/>
      <c r="N26" s="44" t="s">
        <v>65</v>
      </c>
      <c r="O26" s="134" t="s">
        <v>66</v>
      </c>
      <c r="P26" s="134"/>
      <c r="Q26" s="134"/>
      <c r="R26" s="134"/>
      <c r="S26" s="135"/>
    </row>
    <row r="27" spans="1:19" ht="15.75" thickBot="1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17"/>
      <c r="N27" s="132"/>
      <c r="O27" s="133"/>
      <c r="P27" s="133"/>
      <c r="Q27" s="126"/>
      <c r="R27" s="126"/>
      <c r="S27" s="127"/>
    </row>
    <row r="28" spans="1:19" ht="30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17"/>
      <c r="N28" s="45" t="s">
        <v>67</v>
      </c>
      <c r="O28" s="46" t="s">
        <v>74</v>
      </c>
      <c r="P28" s="52"/>
      <c r="Q28" s="128"/>
      <c r="R28" s="128"/>
      <c r="S28" s="129"/>
    </row>
    <row r="29" spans="1:19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17"/>
      <c r="N29" s="42" t="s">
        <v>68</v>
      </c>
      <c r="O29" s="47" t="s">
        <v>75</v>
      </c>
      <c r="P29" s="48"/>
      <c r="Q29" s="128"/>
      <c r="R29" s="128"/>
      <c r="S29" s="129"/>
    </row>
    <row r="30" spans="1:19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17"/>
      <c r="N30" s="43" t="s">
        <v>69</v>
      </c>
      <c r="O30" s="49" t="s">
        <v>76</v>
      </c>
      <c r="P30" s="50"/>
      <c r="Q30" s="128"/>
      <c r="R30" s="128"/>
      <c r="S30" s="129"/>
    </row>
    <row r="31" spans="1:19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17"/>
      <c r="N31" s="43" t="s">
        <v>70</v>
      </c>
      <c r="O31" s="49" t="s">
        <v>77</v>
      </c>
      <c r="P31" s="50"/>
      <c r="Q31" s="128"/>
      <c r="R31" s="128"/>
      <c r="S31" s="129"/>
    </row>
    <row r="32" spans="1:19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17"/>
      <c r="N32" s="43" t="s">
        <v>71</v>
      </c>
      <c r="O32" s="49" t="s">
        <v>78</v>
      </c>
      <c r="P32" s="121"/>
      <c r="Q32" s="128"/>
      <c r="R32" s="128"/>
      <c r="S32" s="129"/>
    </row>
    <row r="33" spans="1:19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17"/>
      <c r="N33" s="43" t="s">
        <v>72</v>
      </c>
      <c r="O33" s="124"/>
      <c r="P33" s="122"/>
      <c r="Q33" s="128"/>
      <c r="R33" s="128"/>
      <c r="S33" s="129"/>
    </row>
    <row r="34" spans="1:19" ht="15.75" thickBot="1" x14ac:dyDescent="0.3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17"/>
      <c r="N34" s="51" t="s">
        <v>73</v>
      </c>
      <c r="O34" s="125"/>
      <c r="P34" s="123"/>
      <c r="Q34" s="130"/>
      <c r="R34" s="130"/>
      <c r="S34" s="131"/>
    </row>
    <row r="35" spans="1:19" ht="15.75" thickTop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17"/>
    </row>
    <row r="36" spans="1:19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17"/>
    </row>
    <row r="37" spans="1:19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17"/>
    </row>
    <row r="38" spans="1:19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17"/>
    </row>
    <row r="39" spans="1:19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17"/>
    </row>
    <row r="40" spans="1:19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17"/>
    </row>
    <row r="41" spans="1:19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17"/>
    </row>
    <row r="42" spans="1:19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17"/>
    </row>
    <row r="43" spans="1:19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17"/>
    </row>
    <row r="44" spans="1:19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17"/>
    </row>
    <row r="45" spans="1:19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17"/>
    </row>
    <row r="46" spans="1:19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17"/>
    </row>
    <row r="47" spans="1:19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17"/>
    </row>
    <row r="48" spans="1:19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17"/>
    </row>
    <row r="49" spans="1:1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17"/>
    </row>
    <row r="50" spans="1:1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17"/>
    </row>
    <row r="51" spans="1:1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17"/>
    </row>
    <row r="52" spans="1:1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17"/>
    </row>
    <row r="53" spans="1:1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17"/>
    </row>
    <row r="54" spans="1:1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17"/>
    </row>
    <row r="55" spans="1:11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17"/>
    </row>
    <row r="56" spans="1:1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17"/>
    </row>
    <row r="57" spans="1:1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17"/>
    </row>
    <row r="58" spans="1:1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17"/>
    </row>
    <row r="59" spans="1:1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17"/>
    </row>
    <row r="60" spans="1:1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17"/>
    </row>
    <row r="61" spans="1:11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17"/>
    </row>
    <row r="62" spans="1:1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17"/>
    </row>
    <row r="63" spans="1:1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17"/>
    </row>
    <row r="64" spans="1:1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17"/>
    </row>
    <row r="65" spans="1:1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17"/>
    </row>
    <row r="66" spans="1:1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17"/>
    </row>
    <row r="67" spans="1:1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17"/>
    </row>
    <row r="68" spans="1:1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17"/>
    </row>
    <row r="69" spans="1:1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17"/>
    </row>
    <row r="70" spans="1:11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17"/>
    </row>
    <row r="71" spans="1:11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17"/>
    </row>
    <row r="72" spans="1:1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17"/>
    </row>
    <row r="73" spans="1:1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17"/>
    </row>
    <row r="74" spans="1:1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17"/>
    </row>
    <row r="75" spans="1:11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17"/>
    </row>
    <row r="76" spans="1:1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17"/>
    </row>
    <row r="77" spans="1:11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17"/>
    </row>
    <row r="78" spans="1:11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17"/>
    </row>
    <row r="79" spans="1:11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17"/>
    </row>
    <row r="80" spans="1:11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17"/>
    </row>
    <row r="81" spans="1:1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17"/>
    </row>
    <row r="82" spans="1:1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17"/>
    </row>
    <row r="83" spans="1:1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17"/>
    </row>
    <row r="84" spans="1:1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17"/>
    </row>
    <row r="85" spans="1:1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17"/>
    </row>
    <row r="86" spans="1:11" x14ac:dyDescent="0.25">
      <c r="A86" s="15"/>
      <c r="B86" s="28"/>
      <c r="J86" s="18"/>
    </row>
    <row r="87" spans="1:11" x14ac:dyDescent="0.25">
      <c r="A87" s="15"/>
      <c r="B87" s="28"/>
      <c r="J87" s="18"/>
    </row>
    <row r="88" spans="1:11" x14ac:dyDescent="0.25">
      <c r="A88" s="15"/>
      <c r="B88" s="28"/>
      <c r="J88" s="18"/>
    </row>
    <row r="89" spans="1:11" x14ac:dyDescent="0.25">
      <c r="A89" s="15"/>
      <c r="B89" s="28"/>
      <c r="J89" s="18"/>
    </row>
    <row r="90" spans="1:11" x14ac:dyDescent="0.25">
      <c r="A90" s="15"/>
      <c r="B90" s="28"/>
      <c r="J90" s="18"/>
    </row>
    <row r="91" spans="1:11" x14ac:dyDescent="0.25">
      <c r="A91" s="15"/>
      <c r="B91" s="28"/>
      <c r="J91" s="18"/>
    </row>
    <row r="92" spans="1:11" x14ac:dyDescent="0.25">
      <c r="A92" s="15"/>
      <c r="B92" s="28"/>
      <c r="J92" s="18"/>
    </row>
    <row r="93" spans="1:11" x14ac:dyDescent="0.25">
      <c r="A93" s="15"/>
      <c r="B93" s="28"/>
      <c r="J93" s="18"/>
    </row>
    <row r="94" spans="1:11" x14ac:dyDescent="0.25">
      <c r="A94" s="15"/>
      <c r="B94" s="28"/>
      <c r="J94" s="18"/>
    </row>
  </sheetData>
  <autoFilter ref="A1:K30" xr:uid="{00000000-0009-0000-0000-000001000000}"/>
  <mergeCells count="25">
    <mergeCell ref="N8:S8"/>
    <mergeCell ref="N9:S9"/>
    <mergeCell ref="N1:S1"/>
    <mergeCell ref="N2:P2"/>
    <mergeCell ref="N3:P3"/>
    <mergeCell ref="N5:P5"/>
    <mergeCell ref="N6:P6"/>
    <mergeCell ref="N7:Q7"/>
    <mergeCell ref="N4:P4"/>
    <mergeCell ref="O10:S10"/>
    <mergeCell ref="P32:P34"/>
    <mergeCell ref="O33:O34"/>
    <mergeCell ref="Q27:S34"/>
    <mergeCell ref="N27:P27"/>
    <mergeCell ref="O26:S26"/>
    <mergeCell ref="O14:S15"/>
    <mergeCell ref="N14:N15"/>
    <mergeCell ref="O16:S22"/>
    <mergeCell ref="N16:N22"/>
    <mergeCell ref="O11:S11"/>
    <mergeCell ref="O13:S13"/>
    <mergeCell ref="O23:S23"/>
    <mergeCell ref="O24:S24"/>
    <mergeCell ref="O12:S12"/>
    <mergeCell ref="O25:S25"/>
  </mergeCells>
  <dataValidations count="5">
    <dataValidation type="list" allowBlank="1" showInputMessage="1" showErrorMessage="1" sqref="B2:B1048576" xr:uid="{00000000-0002-0000-0100-000000000000}">
      <formula1>$N$29:$N$34</formula1>
    </dataValidation>
    <dataValidation type="list" allowBlank="1" showInputMessage="1" showErrorMessage="1" sqref="G2:G1048576" xr:uid="{00000000-0002-0000-0100-000001000000}">
      <formula1>$P$29:$P$31</formula1>
    </dataValidation>
    <dataValidation type="list" allowBlank="1" showInputMessage="1" showErrorMessage="1" sqref="J4:J1048576" xr:uid="{00000000-0002-0000-0100-000002000000}">
      <formula1>$O$29:$O$32</formula1>
    </dataValidation>
    <dataValidation type="list" allowBlank="1" showInputMessage="1" showErrorMessage="1" sqref="I2:I1048576" xr:uid="{00000000-0002-0000-0100-000003000000}">
      <formula1>$Z$2:$Z$4</formula1>
    </dataValidation>
    <dataValidation type="whole" operator="greaterThanOrEqual" allowBlank="1" showInputMessage="1" showErrorMessage="1" sqref="F1:F1048576" xr:uid="{00000000-0002-0000-0100-000004000000}">
      <formula1>2018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9"/>
  <dimension ref="A1:S87"/>
  <sheetViews>
    <sheetView topLeftCell="E1" zoomScaleNormal="100" workbookViewId="0">
      <selection activeCell="M15" sqref="M15:Q15"/>
    </sheetView>
  </sheetViews>
  <sheetFormatPr baseColWidth="10" defaultRowHeight="15" x14ac:dyDescent="0.25"/>
  <cols>
    <col min="1" max="1" width="11.42578125" style="9"/>
    <col min="2" max="2" width="27.5703125" style="29" customWidth="1"/>
    <col min="3" max="3" width="27.5703125" style="10" customWidth="1"/>
    <col min="4" max="4" width="50" style="10" customWidth="1"/>
    <col min="5" max="5" width="11.42578125" style="10"/>
    <col min="6" max="6" width="25.28515625" style="10" customWidth="1"/>
    <col min="7" max="8" width="25.28515625" style="19" customWidth="1"/>
    <col min="9" max="9" width="15" style="11" bestFit="1" customWidth="1"/>
    <col min="12" max="12" width="20.140625" customWidth="1"/>
    <col min="13" max="13" width="41.28515625" customWidth="1"/>
    <col min="16" max="16" width="17.28515625" customWidth="1"/>
    <col min="19" max="19" width="0" hidden="1" customWidth="1"/>
  </cols>
  <sheetData>
    <row r="1" spans="1:19" ht="30.75" thickTop="1" thickBot="1" x14ac:dyDescent="0.3">
      <c r="A1" s="12" t="s">
        <v>0</v>
      </c>
      <c r="B1" s="27" t="s">
        <v>50</v>
      </c>
      <c r="C1" s="13" t="s">
        <v>51</v>
      </c>
      <c r="D1" s="13" t="s">
        <v>1</v>
      </c>
      <c r="E1" s="13" t="s">
        <v>4</v>
      </c>
      <c r="F1" s="13" t="s">
        <v>122</v>
      </c>
      <c r="G1" s="77" t="s">
        <v>150</v>
      </c>
      <c r="H1" s="13" t="s">
        <v>58</v>
      </c>
      <c r="I1" s="13" t="s">
        <v>65</v>
      </c>
      <c r="L1" s="153" t="s">
        <v>79</v>
      </c>
      <c r="M1" s="154"/>
      <c r="N1" s="154"/>
      <c r="O1" s="154"/>
      <c r="P1" s="154"/>
      <c r="Q1" s="155"/>
      <c r="R1" s="1"/>
      <c r="S1" s="78" t="s">
        <v>151</v>
      </c>
    </row>
    <row r="2" spans="1:19" ht="31.5" thickTop="1" thickBot="1" x14ac:dyDescent="0.3">
      <c r="A2" s="15"/>
      <c r="B2" s="28"/>
      <c r="C2" s="16"/>
      <c r="D2" s="16"/>
      <c r="E2" s="16"/>
      <c r="F2" s="16"/>
      <c r="G2" s="18"/>
      <c r="H2" s="18"/>
      <c r="I2" s="17"/>
      <c r="L2" s="153" t="s">
        <v>80</v>
      </c>
      <c r="M2" s="154"/>
      <c r="N2" s="154"/>
      <c r="O2" s="30" t="s">
        <v>81</v>
      </c>
      <c r="P2" s="30" t="s">
        <v>82</v>
      </c>
      <c r="Q2" s="31" t="s">
        <v>83</v>
      </c>
      <c r="R2" s="1"/>
      <c r="S2" s="79" t="s">
        <v>152</v>
      </c>
    </row>
    <row r="3" spans="1:19" ht="15.75" thickTop="1" x14ac:dyDescent="0.25">
      <c r="A3" s="15"/>
      <c r="B3" s="28"/>
      <c r="C3" s="16"/>
      <c r="D3" s="16"/>
      <c r="E3" s="16"/>
      <c r="F3" s="16"/>
      <c r="G3" s="18"/>
      <c r="H3" s="18"/>
      <c r="I3" s="17"/>
      <c r="L3" s="156" t="s">
        <v>75</v>
      </c>
      <c r="M3" s="157"/>
      <c r="N3" s="157"/>
      <c r="O3" s="32">
        <v>10</v>
      </c>
      <c r="P3" s="33">
        <f>Calculadora!F3</f>
        <v>0</v>
      </c>
      <c r="Q3" s="34">
        <f>P3*O3</f>
        <v>0</v>
      </c>
      <c r="R3" s="1"/>
      <c r="S3" s="79" t="s">
        <v>153</v>
      </c>
    </row>
    <row r="4" spans="1:19" x14ac:dyDescent="0.25">
      <c r="A4" s="15"/>
      <c r="B4" s="28"/>
      <c r="C4" s="16"/>
      <c r="D4" s="16"/>
      <c r="E4" s="16"/>
      <c r="F4" s="16"/>
      <c r="G4" s="18"/>
      <c r="H4" s="18"/>
      <c r="I4" s="17"/>
      <c r="L4" s="158" t="s">
        <v>76</v>
      </c>
      <c r="M4" s="159"/>
      <c r="N4" s="159"/>
      <c r="O4" s="35">
        <v>6</v>
      </c>
      <c r="P4" s="33">
        <f>Calculadora!F4</f>
        <v>0</v>
      </c>
      <c r="Q4" s="36">
        <f t="shared" ref="Q4:Q5" si="0">P4*O4</f>
        <v>0</v>
      </c>
      <c r="S4" s="79" t="s">
        <v>154</v>
      </c>
    </row>
    <row r="5" spans="1:19" ht="15" customHeight="1" x14ac:dyDescent="0.25">
      <c r="A5" s="15"/>
      <c r="B5" s="28"/>
      <c r="C5" s="16"/>
      <c r="D5" s="16"/>
      <c r="E5" s="16"/>
      <c r="F5" s="16"/>
      <c r="G5" s="18"/>
      <c r="H5" s="18"/>
      <c r="I5" s="17"/>
      <c r="L5" s="158" t="s">
        <v>77</v>
      </c>
      <c r="M5" s="159"/>
      <c r="N5" s="159"/>
      <c r="O5" s="35">
        <v>3</v>
      </c>
      <c r="P5" s="33">
        <f>Calculadora!F5</f>
        <v>0</v>
      </c>
      <c r="Q5" s="36">
        <f t="shared" si="0"/>
        <v>0</v>
      </c>
    </row>
    <row r="6" spans="1:19" ht="30" customHeight="1" thickBot="1" x14ac:dyDescent="0.3">
      <c r="A6" s="15"/>
      <c r="B6" s="28"/>
      <c r="C6" s="16"/>
      <c r="D6" s="16"/>
      <c r="E6" s="16"/>
      <c r="F6" s="16"/>
      <c r="G6" s="18"/>
      <c r="H6" s="18"/>
      <c r="I6" s="17"/>
      <c r="L6" s="160" t="s">
        <v>84</v>
      </c>
      <c r="M6" s="161"/>
      <c r="N6" s="161"/>
      <c r="O6" s="161"/>
      <c r="P6" s="37">
        <f>SUM(P3:P5)</f>
        <v>0</v>
      </c>
      <c r="Q6" s="38">
        <f>SUM(Q3:Q5)</f>
        <v>0</v>
      </c>
    </row>
    <row r="7" spans="1:19" ht="16.5" thickTop="1" thickBot="1" x14ac:dyDescent="0.3">
      <c r="A7" s="15"/>
      <c r="B7" s="28"/>
      <c r="C7" s="16"/>
      <c r="D7" s="16"/>
      <c r="E7" s="16"/>
      <c r="F7" s="16"/>
      <c r="G7" s="18"/>
      <c r="H7" s="18"/>
      <c r="I7" s="17"/>
      <c r="L7" s="149"/>
      <c r="M7" s="149"/>
      <c r="N7" s="149"/>
      <c r="O7" s="149"/>
      <c r="P7" s="149"/>
      <c r="Q7" s="149"/>
    </row>
    <row r="8" spans="1:19" ht="16.5" thickTop="1" thickBot="1" x14ac:dyDescent="0.3">
      <c r="A8" s="15"/>
      <c r="B8" s="28"/>
      <c r="H8" s="18"/>
      <c r="L8" s="150" t="s">
        <v>53</v>
      </c>
      <c r="M8" s="151"/>
      <c r="N8" s="151"/>
      <c r="O8" s="151"/>
      <c r="P8" s="151"/>
      <c r="Q8" s="152"/>
    </row>
    <row r="9" spans="1:19" x14ac:dyDescent="0.25">
      <c r="A9" s="15"/>
      <c r="B9" s="28"/>
      <c r="H9" s="18"/>
      <c r="L9" s="41" t="s">
        <v>54</v>
      </c>
      <c r="M9" s="119" t="s">
        <v>59</v>
      </c>
      <c r="N9" s="119"/>
      <c r="O9" s="119"/>
      <c r="P9" s="119"/>
      <c r="Q9" s="120"/>
    </row>
    <row r="10" spans="1:19" x14ac:dyDescent="0.25">
      <c r="A10" s="15"/>
      <c r="B10" s="28"/>
      <c r="H10" s="18"/>
      <c r="L10" s="42" t="s">
        <v>0</v>
      </c>
      <c r="M10" s="142" t="s">
        <v>60</v>
      </c>
      <c r="N10" s="142"/>
      <c r="O10" s="142"/>
      <c r="P10" s="142"/>
      <c r="Q10" s="143"/>
    </row>
    <row r="11" spans="1:19" x14ac:dyDescent="0.25">
      <c r="A11" s="15"/>
      <c r="B11" s="28"/>
      <c r="H11" s="18"/>
      <c r="L11" s="43" t="s">
        <v>50</v>
      </c>
      <c r="M11" s="136" t="s">
        <v>140</v>
      </c>
      <c r="N11" s="136"/>
      <c r="O11" s="136"/>
      <c r="P11" s="136"/>
      <c r="Q11" s="137"/>
    </row>
    <row r="12" spans="1:19" x14ac:dyDescent="0.25">
      <c r="A12" s="15"/>
      <c r="B12" s="28"/>
      <c r="H12" s="18"/>
      <c r="L12" s="43" t="s">
        <v>55</v>
      </c>
      <c r="M12" s="136" t="s">
        <v>61</v>
      </c>
      <c r="N12" s="136"/>
      <c r="O12" s="136"/>
      <c r="P12" s="136"/>
      <c r="Q12" s="137"/>
    </row>
    <row r="13" spans="1:19" x14ac:dyDescent="0.25">
      <c r="A13" s="15"/>
      <c r="B13" s="28"/>
      <c r="H13" s="18"/>
      <c r="L13" s="138" t="s">
        <v>56</v>
      </c>
      <c r="M13" s="136" t="s">
        <v>62</v>
      </c>
      <c r="N13" s="136"/>
      <c r="O13" s="136"/>
      <c r="P13" s="136"/>
      <c r="Q13" s="137"/>
    </row>
    <row r="14" spans="1:19" x14ac:dyDescent="0.25">
      <c r="A14" s="15"/>
      <c r="B14" s="28"/>
      <c r="H14" s="18"/>
      <c r="L14" s="138"/>
      <c r="M14" s="136"/>
      <c r="N14" s="136"/>
      <c r="O14" s="136"/>
      <c r="P14" s="136"/>
      <c r="Q14" s="137"/>
    </row>
    <row r="15" spans="1:19" x14ac:dyDescent="0.25">
      <c r="A15" s="15"/>
      <c r="B15" s="28"/>
      <c r="H15" s="18"/>
      <c r="L15" s="43" t="s">
        <v>4</v>
      </c>
      <c r="M15" s="144" t="s">
        <v>168</v>
      </c>
      <c r="N15" s="144"/>
      <c r="O15" s="144"/>
      <c r="P15" s="144"/>
      <c r="Q15" s="145"/>
    </row>
    <row r="16" spans="1:19" x14ac:dyDescent="0.25">
      <c r="A16" s="15"/>
      <c r="B16" s="28"/>
      <c r="H16" s="18"/>
      <c r="L16" s="43" t="s">
        <v>123</v>
      </c>
      <c r="M16" s="144" t="s">
        <v>124</v>
      </c>
      <c r="N16" s="144"/>
      <c r="O16" s="144"/>
      <c r="P16" s="144"/>
      <c r="Q16" s="145"/>
    </row>
    <row r="17" spans="1:17" ht="117" customHeight="1" x14ac:dyDescent="0.25">
      <c r="A17" s="15"/>
      <c r="B17" s="28"/>
      <c r="H17" s="18"/>
      <c r="L17" s="43" t="s">
        <v>150</v>
      </c>
      <c r="M17" s="146" t="s">
        <v>156</v>
      </c>
      <c r="N17" s="147"/>
      <c r="O17" s="147"/>
      <c r="P17" s="147"/>
      <c r="Q17" s="148"/>
    </row>
    <row r="18" spans="1:17" x14ac:dyDescent="0.25">
      <c r="A18" s="15"/>
      <c r="B18" s="28"/>
      <c r="H18" s="18"/>
      <c r="L18" s="43" t="s">
        <v>58</v>
      </c>
      <c r="M18" s="144" t="s">
        <v>130</v>
      </c>
      <c r="N18" s="144"/>
      <c r="O18" s="144"/>
      <c r="P18" s="144"/>
      <c r="Q18" s="145"/>
    </row>
    <row r="19" spans="1:17" ht="15.75" thickBot="1" x14ac:dyDescent="0.3">
      <c r="A19" s="15"/>
      <c r="B19" s="28"/>
      <c r="H19" s="18"/>
      <c r="L19" s="44" t="s">
        <v>65</v>
      </c>
      <c r="M19" s="134" t="s">
        <v>66</v>
      </c>
      <c r="N19" s="134"/>
      <c r="O19" s="134"/>
      <c r="P19" s="134"/>
      <c r="Q19" s="135"/>
    </row>
    <row r="20" spans="1:17" ht="15.75" thickBot="1" x14ac:dyDescent="0.3">
      <c r="A20" s="15"/>
      <c r="B20" s="28"/>
      <c r="H20" s="18"/>
      <c r="L20" s="132"/>
      <c r="M20" s="133"/>
      <c r="N20" s="133"/>
      <c r="O20" s="126"/>
      <c r="P20" s="126"/>
      <c r="Q20" s="127"/>
    </row>
    <row r="21" spans="1:17" ht="30" x14ac:dyDescent="0.25">
      <c r="A21" s="15"/>
      <c r="B21" s="28"/>
      <c r="H21" s="18"/>
      <c r="L21" s="45" t="s">
        <v>67</v>
      </c>
      <c r="M21" s="46" t="s">
        <v>74</v>
      </c>
      <c r="N21" s="52"/>
      <c r="O21" s="128"/>
      <c r="P21" s="128"/>
      <c r="Q21" s="129"/>
    </row>
    <row r="22" spans="1:17" x14ac:dyDescent="0.25">
      <c r="A22" s="15"/>
      <c r="B22" s="28"/>
      <c r="H22" s="18"/>
      <c r="L22" s="42" t="s">
        <v>89</v>
      </c>
      <c r="M22" s="47" t="s">
        <v>75</v>
      </c>
      <c r="N22" s="48"/>
      <c r="O22" s="128"/>
      <c r="P22" s="128"/>
      <c r="Q22" s="129"/>
    </row>
    <row r="23" spans="1:17" x14ac:dyDescent="0.25">
      <c r="A23" s="15"/>
      <c r="B23" s="28"/>
      <c r="H23" s="18"/>
      <c r="L23" s="43" t="s">
        <v>90</v>
      </c>
      <c r="M23" s="49" t="s">
        <v>76</v>
      </c>
      <c r="N23" s="50"/>
      <c r="O23" s="128"/>
      <c r="P23" s="128"/>
      <c r="Q23" s="129"/>
    </row>
    <row r="24" spans="1:17" x14ac:dyDescent="0.25">
      <c r="A24" s="15"/>
      <c r="B24" s="28"/>
      <c r="H24" s="18"/>
      <c r="L24" s="162"/>
      <c r="M24" s="49" t="s">
        <v>77</v>
      </c>
      <c r="N24" s="50"/>
      <c r="O24" s="128"/>
      <c r="P24" s="128"/>
      <c r="Q24" s="129"/>
    </row>
    <row r="25" spans="1:17" x14ac:dyDescent="0.25">
      <c r="A25" s="15"/>
      <c r="B25" s="28"/>
      <c r="H25" s="18"/>
      <c r="L25" s="163"/>
      <c r="M25" s="49" t="s">
        <v>78</v>
      </c>
      <c r="N25" s="121"/>
      <c r="O25" s="128"/>
      <c r="P25" s="128"/>
      <c r="Q25" s="129"/>
    </row>
    <row r="26" spans="1:17" x14ac:dyDescent="0.25">
      <c r="A26" s="15"/>
      <c r="B26" s="28"/>
      <c r="H26" s="18"/>
      <c r="L26" s="163"/>
      <c r="M26" s="124"/>
      <c r="N26" s="122"/>
      <c r="O26" s="128"/>
      <c r="P26" s="128"/>
      <c r="Q26" s="129"/>
    </row>
    <row r="27" spans="1:17" ht="15.75" thickBot="1" x14ac:dyDescent="0.3">
      <c r="A27" s="15"/>
      <c r="B27" s="28"/>
      <c r="H27" s="18"/>
      <c r="L27" s="164"/>
      <c r="M27" s="125"/>
      <c r="N27" s="123"/>
      <c r="O27" s="130"/>
      <c r="P27" s="130"/>
      <c r="Q27" s="131"/>
    </row>
    <row r="28" spans="1:17" ht="15.75" thickTop="1" x14ac:dyDescent="0.25">
      <c r="A28" s="15"/>
      <c r="B28" s="28"/>
      <c r="H28" s="18"/>
    </row>
    <row r="29" spans="1:17" x14ac:dyDescent="0.25">
      <c r="A29" s="15"/>
      <c r="B29" s="28"/>
      <c r="H29" s="18"/>
    </row>
    <row r="30" spans="1:17" x14ac:dyDescent="0.25">
      <c r="A30" s="15"/>
      <c r="B30" s="28"/>
      <c r="H30" s="18"/>
    </row>
    <row r="31" spans="1:17" x14ac:dyDescent="0.25">
      <c r="A31" s="15"/>
      <c r="B31" s="28"/>
      <c r="H31" s="18"/>
    </row>
    <row r="32" spans="1:17" x14ac:dyDescent="0.25">
      <c r="A32" s="15"/>
      <c r="B32" s="28"/>
      <c r="H32" s="18"/>
    </row>
    <row r="33" spans="1:8" x14ac:dyDescent="0.25">
      <c r="A33" s="15"/>
      <c r="B33" s="28"/>
      <c r="H33" s="18"/>
    </row>
    <row r="34" spans="1:8" x14ac:dyDescent="0.25">
      <c r="A34" s="15"/>
      <c r="B34" s="28"/>
      <c r="H34" s="18"/>
    </row>
    <row r="35" spans="1:8" x14ac:dyDescent="0.25">
      <c r="A35" s="15"/>
      <c r="B35" s="28"/>
      <c r="H35" s="18"/>
    </row>
    <row r="36" spans="1:8" x14ac:dyDescent="0.25">
      <c r="A36" s="15"/>
      <c r="B36" s="28"/>
      <c r="H36" s="18"/>
    </row>
    <row r="37" spans="1:8" x14ac:dyDescent="0.25">
      <c r="A37" s="15"/>
      <c r="B37" s="28"/>
      <c r="H37" s="18"/>
    </row>
    <row r="38" spans="1:8" x14ac:dyDescent="0.25">
      <c r="A38" s="15"/>
      <c r="B38" s="28"/>
      <c r="H38" s="18"/>
    </row>
    <row r="39" spans="1:8" x14ac:dyDescent="0.25">
      <c r="A39" s="15"/>
      <c r="B39" s="28"/>
      <c r="H39" s="18"/>
    </row>
    <row r="40" spans="1:8" x14ac:dyDescent="0.25">
      <c r="A40" s="15"/>
      <c r="B40" s="28"/>
      <c r="H40" s="18"/>
    </row>
    <row r="41" spans="1:8" x14ac:dyDescent="0.25">
      <c r="A41" s="15"/>
      <c r="B41" s="28"/>
      <c r="H41" s="18"/>
    </row>
    <row r="42" spans="1:8" x14ac:dyDescent="0.25">
      <c r="A42" s="15"/>
      <c r="B42" s="28"/>
      <c r="H42" s="18"/>
    </row>
    <row r="43" spans="1:8" x14ac:dyDescent="0.25">
      <c r="A43" s="15"/>
      <c r="B43" s="28"/>
      <c r="H43" s="18"/>
    </row>
    <row r="44" spans="1:8" x14ac:dyDescent="0.25">
      <c r="A44" s="15"/>
      <c r="B44" s="28"/>
      <c r="H44" s="18"/>
    </row>
    <row r="45" spans="1:8" x14ac:dyDescent="0.25">
      <c r="A45" s="15"/>
      <c r="B45" s="28"/>
      <c r="H45" s="18"/>
    </row>
    <row r="46" spans="1:8" x14ac:dyDescent="0.25">
      <c r="A46" s="15"/>
      <c r="B46" s="28"/>
      <c r="H46" s="18"/>
    </row>
    <row r="47" spans="1:8" x14ac:dyDescent="0.25">
      <c r="A47" s="15"/>
      <c r="B47" s="28"/>
      <c r="H47" s="18"/>
    </row>
    <row r="48" spans="1:8" x14ac:dyDescent="0.25">
      <c r="A48" s="15"/>
      <c r="B48" s="28"/>
      <c r="H48" s="18"/>
    </row>
    <row r="49" spans="1:8" x14ac:dyDescent="0.25">
      <c r="A49" s="15"/>
      <c r="B49" s="28"/>
      <c r="H49" s="18"/>
    </row>
    <row r="50" spans="1:8" x14ac:dyDescent="0.25">
      <c r="A50" s="15"/>
      <c r="B50" s="28"/>
      <c r="H50" s="18"/>
    </row>
    <row r="51" spans="1:8" x14ac:dyDescent="0.25">
      <c r="A51" s="15"/>
      <c r="B51" s="28"/>
      <c r="H51" s="18"/>
    </row>
    <row r="52" spans="1:8" x14ac:dyDescent="0.25">
      <c r="A52" s="15"/>
      <c r="B52" s="28"/>
      <c r="H52" s="18"/>
    </row>
    <row r="53" spans="1:8" x14ac:dyDescent="0.25">
      <c r="A53" s="15"/>
      <c r="B53" s="28"/>
      <c r="H53" s="18"/>
    </row>
    <row r="54" spans="1:8" x14ac:dyDescent="0.25">
      <c r="A54" s="15"/>
      <c r="B54" s="28"/>
      <c r="H54" s="18"/>
    </row>
    <row r="55" spans="1:8" x14ac:dyDescent="0.25">
      <c r="A55" s="15"/>
      <c r="B55" s="28"/>
      <c r="H55" s="18"/>
    </row>
    <row r="56" spans="1:8" x14ac:dyDescent="0.25">
      <c r="A56" s="15"/>
      <c r="B56" s="28"/>
      <c r="H56" s="18"/>
    </row>
    <row r="57" spans="1:8" x14ac:dyDescent="0.25">
      <c r="A57" s="15"/>
      <c r="B57" s="28"/>
      <c r="H57" s="18"/>
    </row>
    <row r="58" spans="1:8" x14ac:dyDescent="0.25">
      <c r="A58" s="15"/>
      <c r="B58" s="28"/>
      <c r="H58" s="18"/>
    </row>
    <row r="59" spans="1:8" x14ac:dyDescent="0.25">
      <c r="A59" s="15"/>
      <c r="B59" s="28"/>
      <c r="H59" s="18"/>
    </row>
    <row r="60" spans="1:8" x14ac:dyDescent="0.25">
      <c r="A60" s="15"/>
      <c r="B60" s="28"/>
      <c r="H60" s="18"/>
    </row>
    <row r="61" spans="1:8" x14ac:dyDescent="0.25">
      <c r="A61" s="15"/>
      <c r="B61" s="28"/>
      <c r="H61" s="18"/>
    </row>
    <row r="62" spans="1:8" x14ac:dyDescent="0.25">
      <c r="A62" s="15"/>
      <c r="B62" s="28"/>
      <c r="H62" s="18"/>
    </row>
    <row r="63" spans="1:8" x14ac:dyDescent="0.25">
      <c r="A63" s="15"/>
      <c r="B63" s="28"/>
      <c r="H63" s="18"/>
    </row>
    <row r="64" spans="1:8" x14ac:dyDescent="0.25">
      <c r="A64" s="15"/>
      <c r="B64" s="28"/>
      <c r="H64" s="18"/>
    </row>
    <row r="65" spans="1:8" x14ac:dyDescent="0.25">
      <c r="A65" s="15"/>
      <c r="B65" s="28"/>
      <c r="H65" s="18"/>
    </row>
    <row r="66" spans="1:8" x14ac:dyDescent="0.25">
      <c r="A66" s="15"/>
      <c r="B66" s="28"/>
      <c r="H66" s="18"/>
    </row>
    <row r="67" spans="1:8" x14ac:dyDescent="0.25">
      <c r="A67" s="15"/>
      <c r="B67" s="28"/>
      <c r="H67" s="18"/>
    </row>
    <row r="68" spans="1:8" x14ac:dyDescent="0.25">
      <c r="A68" s="15"/>
      <c r="B68" s="28"/>
      <c r="H68" s="18"/>
    </row>
    <row r="69" spans="1:8" x14ac:dyDescent="0.25">
      <c r="A69" s="15"/>
      <c r="B69" s="28"/>
      <c r="H69" s="18"/>
    </row>
    <row r="70" spans="1:8" x14ac:dyDescent="0.25">
      <c r="A70" s="15"/>
      <c r="B70" s="28"/>
      <c r="H70" s="18"/>
    </row>
    <row r="71" spans="1:8" x14ac:dyDescent="0.25">
      <c r="A71" s="15"/>
      <c r="B71" s="28"/>
      <c r="H71" s="18"/>
    </row>
    <row r="72" spans="1:8" x14ac:dyDescent="0.25">
      <c r="A72" s="15"/>
      <c r="B72" s="28"/>
      <c r="H72" s="18"/>
    </row>
    <row r="73" spans="1:8" x14ac:dyDescent="0.25">
      <c r="A73" s="15"/>
      <c r="B73" s="28"/>
      <c r="H73" s="18"/>
    </row>
    <row r="74" spans="1:8" x14ac:dyDescent="0.25">
      <c r="A74" s="15"/>
      <c r="B74" s="28"/>
      <c r="H74" s="18"/>
    </row>
    <row r="75" spans="1:8" x14ac:dyDescent="0.25">
      <c r="A75" s="15"/>
      <c r="B75" s="28"/>
      <c r="H75" s="18"/>
    </row>
    <row r="76" spans="1:8" x14ac:dyDescent="0.25">
      <c r="A76" s="15"/>
      <c r="B76" s="28"/>
      <c r="H76" s="18"/>
    </row>
    <row r="77" spans="1:8" x14ac:dyDescent="0.25">
      <c r="A77" s="15"/>
      <c r="B77" s="28"/>
      <c r="H77" s="18"/>
    </row>
    <row r="78" spans="1:8" x14ac:dyDescent="0.25">
      <c r="A78" s="15"/>
      <c r="B78" s="28"/>
      <c r="H78" s="18"/>
    </row>
    <row r="79" spans="1:8" x14ac:dyDescent="0.25">
      <c r="A79" s="15"/>
      <c r="B79" s="28"/>
      <c r="H79" s="18"/>
    </row>
    <row r="80" spans="1:8" x14ac:dyDescent="0.25">
      <c r="A80" s="15"/>
      <c r="B80" s="28"/>
      <c r="H80" s="18"/>
    </row>
    <row r="81" spans="1:8" x14ac:dyDescent="0.25">
      <c r="A81" s="15"/>
      <c r="B81" s="28"/>
      <c r="H81" s="18"/>
    </row>
    <row r="82" spans="1:8" x14ac:dyDescent="0.25">
      <c r="A82" s="15"/>
      <c r="B82" s="28"/>
      <c r="H82" s="18"/>
    </row>
    <row r="83" spans="1:8" x14ac:dyDescent="0.25">
      <c r="A83" s="15"/>
      <c r="B83" s="28"/>
      <c r="H83" s="18"/>
    </row>
    <row r="84" spans="1:8" x14ac:dyDescent="0.25">
      <c r="A84" s="15"/>
      <c r="B84" s="28"/>
      <c r="H84" s="18"/>
    </row>
    <row r="85" spans="1:8" x14ac:dyDescent="0.25">
      <c r="A85" s="15"/>
      <c r="B85" s="28"/>
      <c r="H85" s="18"/>
    </row>
    <row r="86" spans="1:8" x14ac:dyDescent="0.25">
      <c r="A86" s="15"/>
      <c r="B86" s="28"/>
      <c r="H86" s="18"/>
    </row>
    <row r="87" spans="1:8" x14ac:dyDescent="0.25">
      <c r="A87" s="15"/>
      <c r="B87" s="28"/>
      <c r="H87" s="18"/>
    </row>
  </sheetData>
  <mergeCells count="24">
    <mergeCell ref="L1:Q1"/>
    <mergeCell ref="L2:N2"/>
    <mergeCell ref="L3:N3"/>
    <mergeCell ref="L4:N4"/>
    <mergeCell ref="L5:N5"/>
    <mergeCell ref="M16:Q16"/>
    <mergeCell ref="L6:O6"/>
    <mergeCell ref="L7:Q7"/>
    <mergeCell ref="L8:Q8"/>
    <mergeCell ref="M9:Q9"/>
    <mergeCell ref="M10:Q10"/>
    <mergeCell ref="M12:Q12"/>
    <mergeCell ref="M11:Q11"/>
    <mergeCell ref="L13:L14"/>
    <mergeCell ref="M13:Q14"/>
    <mergeCell ref="M15:Q15"/>
    <mergeCell ref="M17:Q17"/>
    <mergeCell ref="M18:Q18"/>
    <mergeCell ref="M19:Q19"/>
    <mergeCell ref="L20:N20"/>
    <mergeCell ref="O20:Q27"/>
    <mergeCell ref="N25:N27"/>
    <mergeCell ref="M26:M27"/>
    <mergeCell ref="L24:L27"/>
  </mergeCells>
  <dataValidations count="4">
    <dataValidation type="list" allowBlank="1" showInputMessage="1" showErrorMessage="1" sqref="H2:H1048576" xr:uid="{00000000-0002-0000-0200-000000000000}">
      <formula1>$M$22:$M$25</formula1>
    </dataValidation>
    <dataValidation type="list" allowBlank="1" showInputMessage="1" showErrorMessage="1" sqref="B2:B1048576" xr:uid="{00000000-0002-0000-0200-000001000000}">
      <formula1>$L$22:$L$23</formula1>
    </dataValidation>
    <dataValidation type="list" allowBlank="1" showInputMessage="1" showErrorMessage="1" sqref="G2:G1048576" xr:uid="{00000000-0002-0000-0200-000002000000}">
      <formula1>$S$2:$S$4</formula1>
    </dataValidation>
    <dataValidation type="whole" operator="greaterThanOrEqual" allowBlank="1" showInputMessage="1" showErrorMessage="1" sqref="E1:E1048576" xr:uid="{00000000-0002-0000-0200-000003000000}">
      <formula1>2018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3"/>
  <sheetViews>
    <sheetView topLeftCell="F1" workbookViewId="0">
      <selection activeCell="N22" sqref="N22:R22"/>
    </sheetView>
  </sheetViews>
  <sheetFormatPr baseColWidth="10" defaultRowHeight="15" x14ac:dyDescent="0.25"/>
  <cols>
    <col min="1" max="1" width="11.42578125" style="9"/>
    <col min="2" max="2" width="27.5703125" style="29" customWidth="1"/>
    <col min="3" max="3" width="27.5703125" style="10" customWidth="1"/>
    <col min="4" max="4" width="50" style="10" customWidth="1"/>
    <col min="5" max="5" width="21.42578125" style="10" bestFit="1" customWidth="1"/>
    <col min="6" max="6" width="11.42578125" style="10"/>
    <col min="7" max="7" width="25.28515625" style="10" customWidth="1"/>
    <col min="8" max="9" width="25.28515625" style="19" customWidth="1"/>
    <col min="10" max="10" width="15" style="11" bestFit="1" customWidth="1"/>
    <col min="13" max="13" width="35.85546875" bestFit="1" customWidth="1"/>
    <col min="14" max="14" width="41.28515625" customWidth="1"/>
    <col min="17" max="17" width="17.28515625" customWidth="1"/>
    <col min="19" max="19" width="0" hidden="1" customWidth="1"/>
  </cols>
  <sheetData>
    <row r="1" spans="1:20" ht="30.75" thickTop="1" thickBot="1" x14ac:dyDescent="0.3">
      <c r="A1" s="12" t="s">
        <v>0</v>
      </c>
      <c r="B1" s="27" t="s">
        <v>50</v>
      </c>
      <c r="C1" s="13" t="s">
        <v>51</v>
      </c>
      <c r="D1" s="13" t="s">
        <v>1</v>
      </c>
      <c r="E1" s="13" t="s">
        <v>52</v>
      </c>
      <c r="F1" s="13" t="s">
        <v>4</v>
      </c>
      <c r="G1" s="13" t="s">
        <v>49</v>
      </c>
      <c r="H1" s="77" t="s">
        <v>150</v>
      </c>
      <c r="I1" s="13" t="s">
        <v>58</v>
      </c>
      <c r="J1" s="13" t="s">
        <v>65</v>
      </c>
      <c r="M1" s="153" t="s">
        <v>79</v>
      </c>
      <c r="N1" s="154"/>
      <c r="O1" s="154"/>
      <c r="P1" s="154"/>
      <c r="Q1" s="154"/>
      <c r="R1" s="155"/>
      <c r="S1" s="78" t="s">
        <v>151</v>
      </c>
      <c r="T1" s="1"/>
    </row>
    <row r="2" spans="1:20" ht="31.5" thickTop="1" thickBot="1" x14ac:dyDescent="0.3">
      <c r="A2" s="69"/>
      <c r="B2" s="81"/>
      <c r="C2" s="74"/>
      <c r="D2" s="67"/>
      <c r="E2" s="82"/>
      <c r="F2" s="68"/>
      <c r="G2" s="68"/>
      <c r="H2" s="83"/>
      <c r="I2" s="83"/>
      <c r="J2" s="84"/>
      <c r="M2" s="153" t="s">
        <v>80</v>
      </c>
      <c r="N2" s="154"/>
      <c r="O2" s="154"/>
      <c r="P2" s="30" t="s">
        <v>81</v>
      </c>
      <c r="Q2" s="30" t="s">
        <v>82</v>
      </c>
      <c r="R2" s="31" t="s">
        <v>83</v>
      </c>
      <c r="S2" s="79" t="s">
        <v>152</v>
      </c>
      <c r="T2" s="1"/>
    </row>
    <row r="3" spans="1:20" ht="15.75" thickTop="1" x14ac:dyDescent="0.25">
      <c r="A3" s="69"/>
      <c r="B3" s="81"/>
      <c r="C3" s="74"/>
      <c r="D3" s="67"/>
      <c r="E3" s="70"/>
      <c r="F3" s="68"/>
      <c r="G3" s="68"/>
      <c r="H3" s="83"/>
      <c r="I3" s="83"/>
      <c r="J3" s="84"/>
      <c r="M3" s="156" t="s">
        <v>75</v>
      </c>
      <c r="N3" s="157"/>
      <c r="O3" s="157"/>
      <c r="P3" s="32">
        <v>5</v>
      </c>
      <c r="Q3" s="33">
        <f>Calculadora!I4</f>
        <v>0</v>
      </c>
      <c r="R3" s="34">
        <f>Q3*P3</f>
        <v>0</v>
      </c>
      <c r="S3" s="79" t="s">
        <v>153</v>
      </c>
      <c r="T3" s="1"/>
    </row>
    <row r="4" spans="1:20" x14ac:dyDescent="0.25">
      <c r="A4" s="69"/>
      <c r="B4" s="81"/>
      <c r="C4" s="68"/>
      <c r="D4" s="68"/>
      <c r="E4" s="68"/>
      <c r="F4" s="68"/>
      <c r="G4" s="68"/>
      <c r="H4" s="83"/>
      <c r="I4" s="83"/>
      <c r="J4" s="84"/>
      <c r="M4" s="158" t="s">
        <v>76</v>
      </c>
      <c r="N4" s="159"/>
      <c r="O4" s="159"/>
      <c r="P4" s="35">
        <v>3</v>
      </c>
      <c r="Q4" s="33">
        <f>Calculadora!I5</f>
        <v>0</v>
      </c>
      <c r="R4" s="36">
        <f t="shared" ref="R4:R5" si="0">Q4*P4</f>
        <v>0</v>
      </c>
      <c r="S4" s="79" t="s">
        <v>154</v>
      </c>
    </row>
    <row r="5" spans="1:20" ht="15" customHeight="1" x14ac:dyDescent="0.25">
      <c r="A5" s="69"/>
      <c r="B5" s="81"/>
      <c r="C5" s="68"/>
      <c r="D5" s="68"/>
      <c r="E5" s="68"/>
      <c r="F5" s="68"/>
      <c r="G5" s="68"/>
      <c r="H5" s="83"/>
      <c r="I5" s="83"/>
      <c r="J5" s="84"/>
      <c r="M5" s="158" t="s">
        <v>77</v>
      </c>
      <c r="N5" s="159"/>
      <c r="O5" s="159"/>
      <c r="P5" s="35">
        <v>1</v>
      </c>
      <c r="Q5" s="33">
        <f>Calculadora!I6</f>
        <v>0</v>
      </c>
      <c r="R5" s="36">
        <f t="shared" si="0"/>
        <v>0</v>
      </c>
    </row>
    <row r="6" spans="1:20" ht="30" customHeight="1" thickBot="1" x14ac:dyDescent="0.3">
      <c r="A6" s="69"/>
      <c r="B6" s="81"/>
      <c r="C6" s="68"/>
      <c r="D6" s="68"/>
      <c r="E6" s="68"/>
      <c r="F6" s="68"/>
      <c r="G6" s="68"/>
      <c r="H6" s="83"/>
      <c r="I6" s="83"/>
      <c r="J6" s="84"/>
      <c r="M6" s="160" t="s">
        <v>84</v>
      </c>
      <c r="N6" s="161"/>
      <c r="O6" s="161"/>
      <c r="P6" s="161"/>
      <c r="Q6" s="37">
        <f>SUM(Q3:Q5)</f>
        <v>0</v>
      </c>
      <c r="R6" s="38">
        <f>SUM(R3:R5)</f>
        <v>0</v>
      </c>
    </row>
    <row r="7" spans="1:20" ht="16.5" thickTop="1" thickBot="1" x14ac:dyDescent="0.3">
      <c r="A7" s="15"/>
      <c r="B7" s="28"/>
      <c r="C7" s="16"/>
      <c r="D7" s="16"/>
      <c r="E7" s="16"/>
      <c r="F7" s="16"/>
      <c r="G7" s="16"/>
      <c r="H7" s="18"/>
      <c r="I7" s="18"/>
      <c r="J7" s="17"/>
      <c r="M7" s="149"/>
      <c r="N7" s="149"/>
      <c r="O7" s="149"/>
      <c r="P7" s="149"/>
      <c r="Q7" s="149"/>
      <c r="R7" s="149"/>
    </row>
    <row r="8" spans="1:20" ht="16.5" thickTop="1" thickBot="1" x14ac:dyDescent="0.3">
      <c r="A8" s="15"/>
      <c r="B8" s="28"/>
      <c r="I8" s="18"/>
      <c r="M8" s="150" t="s">
        <v>53</v>
      </c>
      <c r="N8" s="151"/>
      <c r="O8" s="151"/>
      <c r="P8" s="151"/>
      <c r="Q8" s="151"/>
      <c r="R8" s="152"/>
    </row>
    <row r="9" spans="1:20" x14ac:dyDescent="0.25">
      <c r="A9" s="15"/>
      <c r="B9" s="28"/>
      <c r="I9" s="18"/>
      <c r="M9" s="41" t="s">
        <v>54</v>
      </c>
      <c r="N9" s="119" t="s">
        <v>59</v>
      </c>
      <c r="O9" s="119"/>
      <c r="P9" s="119"/>
      <c r="Q9" s="119"/>
      <c r="R9" s="120"/>
    </row>
    <row r="10" spans="1:20" x14ac:dyDescent="0.25">
      <c r="A10" s="15"/>
      <c r="B10" s="28"/>
      <c r="I10" s="18"/>
      <c r="M10" s="42" t="s">
        <v>0</v>
      </c>
      <c r="N10" s="142" t="s">
        <v>60</v>
      </c>
      <c r="O10" s="142"/>
      <c r="P10" s="142"/>
      <c r="Q10" s="142"/>
      <c r="R10" s="143"/>
    </row>
    <row r="11" spans="1:20" x14ac:dyDescent="0.25">
      <c r="A11" s="15"/>
      <c r="B11" s="28"/>
      <c r="I11" s="18"/>
      <c r="M11" s="43" t="s">
        <v>131</v>
      </c>
      <c r="N11" s="136" t="s">
        <v>140</v>
      </c>
      <c r="O11" s="136"/>
      <c r="P11" s="136"/>
      <c r="Q11" s="136"/>
      <c r="R11" s="137"/>
    </row>
    <row r="12" spans="1:20" x14ac:dyDescent="0.25">
      <c r="A12" s="15"/>
      <c r="B12" s="28"/>
      <c r="I12" s="18"/>
      <c r="M12" s="43" t="s">
        <v>55</v>
      </c>
      <c r="N12" s="136" t="s">
        <v>61</v>
      </c>
      <c r="O12" s="136"/>
      <c r="P12" s="136"/>
      <c r="Q12" s="136"/>
      <c r="R12" s="137"/>
    </row>
    <row r="13" spans="1:20" x14ac:dyDescent="0.25">
      <c r="A13" s="15"/>
      <c r="B13" s="28"/>
      <c r="I13" s="18"/>
      <c r="M13" s="138" t="s">
        <v>56</v>
      </c>
      <c r="N13" s="136" t="s">
        <v>62</v>
      </c>
      <c r="O13" s="136"/>
      <c r="P13" s="136"/>
      <c r="Q13" s="136"/>
      <c r="R13" s="137"/>
    </row>
    <row r="14" spans="1:20" x14ac:dyDescent="0.25">
      <c r="A14" s="15"/>
      <c r="B14" s="28"/>
      <c r="I14" s="18"/>
      <c r="M14" s="138"/>
      <c r="N14" s="136"/>
      <c r="O14" s="136"/>
      <c r="P14" s="136"/>
      <c r="Q14" s="136"/>
      <c r="R14" s="137"/>
    </row>
    <row r="15" spans="1:20" x14ac:dyDescent="0.25">
      <c r="A15" s="15"/>
      <c r="B15" s="28"/>
      <c r="I15" s="18"/>
      <c r="M15" s="141" t="s">
        <v>52</v>
      </c>
      <c r="N15" s="139" t="s">
        <v>128</v>
      </c>
      <c r="O15" s="139"/>
      <c r="P15" s="139"/>
      <c r="Q15" s="139"/>
      <c r="R15" s="140"/>
    </row>
    <row r="16" spans="1:20" x14ac:dyDescent="0.25">
      <c r="A16" s="15"/>
      <c r="B16" s="28"/>
      <c r="I16" s="18"/>
      <c r="M16" s="141"/>
      <c r="N16" s="139"/>
      <c r="O16" s="139"/>
      <c r="P16" s="139"/>
      <c r="Q16" s="139"/>
      <c r="R16" s="140"/>
    </row>
    <row r="17" spans="1:18" x14ac:dyDescent="0.25">
      <c r="A17" s="15"/>
      <c r="B17" s="28"/>
      <c r="I17" s="18"/>
      <c r="M17" s="141"/>
      <c r="N17" s="139"/>
      <c r="O17" s="139"/>
      <c r="P17" s="139"/>
      <c r="Q17" s="139"/>
      <c r="R17" s="140"/>
    </row>
    <row r="18" spans="1:18" x14ac:dyDescent="0.25">
      <c r="A18" s="15"/>
      <c r="B18" s="28"/>
      <c r="I18" s="18"/>
      <c r="M18" s="141"/>
      <c r="N18" s="139"/>
      <c r="O18" s="139"/>
      <c r="P18" s="139"/>
      <c r="Q18" s="139"/>
      <c r="R18" s="140"/>
    </row>
    <row r="19" spans="1:18" x14ac:dyDescent="0.25">
      <c r="A19" s="15"/>
      <c r="B19" s="28"/>
      <c r="I19" s="18"/>
      <c r="M19" s="141"/>
      <c r="N19" s="139"/>
      <c r="O19" s="139"/>
      <c r="P19" s="139"/>
      <c r="Q19" s="139"/>
      <c r="R19" s="140"/>
    </row>
    <row r="20" spans="1:18" x14ac:dyDescent="0.25">
      <c r="A20" s="15"/>
      <c r="B20" s="28"/>
      <c r="I20" s="18"/>
      <c r="M20" s="141"/>
      <c r="N20" s="139"/>
      <c r="O20" s="139"/>
      <c r="P20" s="139"/>
      <c r="Q20" s="139"/>
      <c r="R20" s="140"/>
    </row>
    <row r="21" spans="1:18" x14ac:dyDescent="0.25">
      <c r="A21" s="15"/>
      <c r="B21" s="28"/>
      <c r="I21" s="18"/>
      <c r="M21" s="141"/>
      <c r="N21" s="139"/>
      <c r="O21" s="139"/>
      <c r="P21" s="139"/>
      <c r="Q21" s="139"/>
      <c r="R21" s="140"/>
    </row>
    <row r="22" spans="1:18" x14ac:dyDescent="0.25">
      <c r="A22" s="15"/>
      <c r="B22" s="28"/>
      <c r="I22" s="18"/>
      <c r="M22" s="43" t="s">
        <v>4</v>
      </c>
      <c r="N22" s="144" t="s">
        <v>168</v>
      </c>
      <c r="O22" s="144"/>
      <c r="P22" s="144"/>
      <c r="Q22" s="144"/>
      <c r="R22" s="145"/>
    </row>
    <row r="23" spans="1:18" x14ac:dyDescent="0.25">
      <c r="A23" s="15"/>
      <c r="B23" s="28"/>
      <c r="I23" s="18"/>
      <c r="M23" s="43" t="s">
        <v>57</v>
      </c>
      <c r="N23" s="144" t="s">
        <v>64</v>
      </c>
      <c r="O23" s="144"/>
      <c r="P23" s="144"/>
      <c r="Q23" s="144"/>
      <c r="R23" s="145"/>
    </row>
    <row r="24" spans="1:18" ht="113.25" customHeight="1" x14ac:dyDescent="0.25">
      <c r="A24" s="15"/>
      <c r="B24" s="28"/>
      <c r="I24" s="18"/>
      <c r="M24" s="85" t="s">
        <v>150</v>
      </c>
      <c r="N24" s="146" t="s">
        <v>159</v>
      </c>
      <c r="O24" s="147"/>
      <c r="P24" s="147"/>
      <c r="Q24" s="147"/>
      <c r="R24" s="148"/>
    </row>
    <row r="25" spans="1:18" x14ac:dyDescent="0.25">
      <c r="A25" s="15"/>
      <c r="B25" s="28"/>
      <c r="I25" s="18"/>
      <c r="M25" s="43" t="s">
        <v>58</v>
      </c>
      <c r="N25" s="144" t="s">
        <v>129</v>
      </c>
      <c r="O25" s="144"/>
      <c r="P25" s="144"/>
      <c r="Q25" s="144"/>
      <c r="R25" s="145"/>
    </row>
    <row r="26" spans="1:18" ht="15.75" thickBot="1" x14ac:dyDescent="0.3">
      <c r="A26" s="15"/>
      <c r="B26" s="28"/>
      <c r="I26" s="18"/>
      <c r="M26" s="44" t="s">
        <v>65</v>
      </c>
      <c r="N26" s="134" t="s">
        <v>66</v>
      </c>
      <c r="O26" s="134"/>
      <c r="P26" s="134"/>
      <c r="Q26" s="134"/>
      <c r="R26" s="135"/>
    </row>
    <row r="27" spans="1:18" ht="15.75" thickBot="1" x14ac:dyDescent="0.3">
      <c r="A27" s="15"/>
      <c r="B27" s="28"/>
      <c r="I27" s="18"/>
      <c r="M27" s="132"/>
      <c r="N27" s="133"/>
      <c r="O27" s="133"/>
      <c r="P27" s="126"/>
      <c r="Q27" s="126"/>
      <c r="R27" s="127"/>
    </row>
    <row r="28" spans="1:18" x14ac:dyDescent="0.25">
      <c r="A28" s="15"/>
      <c r="B28" s="28"/>
      <c r="I28" s="18"/>
      <c r="M28" s="45" t="s">
        <v>67</v>
      </c>
      <c r="N28" s="46" t="s">
        <v>74</v>
      </c>
      <c r="O28" s="52"/>
      <c r="P28" s="128"/>
      <c r="Q28" s="128"/>
      <c r="R28" s="129"/>
    </row>
    <row r="29" spans="1:18" x14ac:dyDescent="0.25">
      <c r="A29" s="15"/>
      <c r="B29" s="28"/>
      <c r="I29" s="18"/>
      <c r="M29" s="42" t="s">
        <v>125</v>
      </c>
      <c r="N29" s="47" t="s">
        <v>75</v>
      </c>
      <c r="O29" s="48"/>
      <c r="P29" s="128"/>
      <c r="Q29" s="128"/>
      <c r="R29" s="129"/>
    </row>
    <row r="30" spans="1:18" x14ac:dyDescent="0.25">
      <c r="A30" s="15"/>
      <c r="B30" s="28"/>
      <c r="I30" s="18"/>
      <c r="M30" s="43" t="s">
        <v>126</v>
      </c>
      <c r="N30" s="49" t="s">
        <v>76</v>
      </c>
      <c r="O30" s="50"/>
      <c r="P30" s="128"/>
      <c r="Q30" s="128"/>
      <c r="R30" s="129"/>
    </row>
    <row r="31" spans="1:18" x14ac:dyDescent="0.25">
      <c r="A31" s="15"/>
      <c r="B31" s="28"/>
      <c r="I31" s="18"/>
      <c r="M31" s="43" t="s">
        <v>127</v>
      </c>
      <c r="N31" s="49" t="s">
        <v>77</v>
      </c>
      <c r="O31" s="50"/>
      <c r="P31" s="128"/>
      <c r="Q31" s="128"/>
      <c r="R31" s="129"/>
    </row>
    <row r="32" spans="1:18" x14ac:dyDescent="0.25">
      <c r="A32" s="15"/>
      <c r="B32" s="28"/>
      <c r="I32" s="18"/>
      <c r="M32" s="163"/>
      <c r="N32" s="124"/>
      <c r="O32" s="122"/>
      <c r="P32" s="128"/>
      <c r="Q32" s="128"/>
      <c r="R32" s="129"/>
    </row>
    <row r="33" spans="1:18" ht="15.75" thickBot="1" x14ac:dyDescent="0.3">
      <c r="A33" s="15"/>
      <c r="B33" s="28"/>
      <c r="I33" s="18"/>
      <c r="M33" s="164"/>
      <c r="N33" s="125"/>
      <c r="O33" s="123"/>
      <c r="P33" s="130"/>
      <c r="Q33" s="130"/>
      <c r="R33" s="131"/>
    </row>
    <row r="34" spans="1:18" ht="15.75" thickTop="1" x14ac:dyDescent="0.25">
      <c r="A34" s="15"/>
      <c r="B34" s="28"/>
      <c r="I34" s="18"/>
    </row>
    <row r="35" spans="1:18" x14ac:dyDescent="0.25">
      <c r="A35" s="15"/>
      <c r="B35" s="28"/>
      <c r="I35" s="18"/>
    </row>
    <row r="36" spans="1:18" x14ac:dyDescent="0.25">
      <c r="A36" s="15"/>
      <c r="B36" s="28"/>
      <c r="I36" s="18"/>
    </row>
    <row r="37" spans="1:18" x14ac:dyDescent="0.25">
      <c r="A37" s="15"/>
      <c r="B37" s="28"/>
      <c r="I37" s="18"/>
    </row>
    <row r="38" spans="1:18" x14ac:dyDescent="0.25">
      <c r="A38" s="15"/>
      <c r="B38" s="28"/>
      <c r="I38" s="18"/>
    </row>
    <row r="39" spans="1:18" x14ac:dyDescent="0.25">
      <c r="A39" s="15"/>
      <c r="B39" s="28"/>
      <c r="I39" s="18"/>
    </row>
    <row r="40" spans="1:18" x14ac:dyDescent="0.25">
      <c r="A40" s="15"/>
      <c r="B40" s="28"/>
      <c r="I40" s="18"/>
    </row>
    <row r="41" spans="1:18" x14ac:dyDescent="0.25">
      <c r="A41" s="15"/>
      <c r="B41" s="28"/>
      <c r="I41" s="18"/>
    </row>
    <row r="42" spans="1:18" x14ac:dyDescent="0.25">
      <c r="A42" s="15"/>
      <c r="B42" s="28"/>
      <c r="I42" s="18"/>
    </row>
    <row r="43" spans="1:18" x14ac:dyDescent="0.25">
      <c r="A43" s="15"/>
      <c r="B43" s="28"/>
      <c r="I43" s="18"/>
    </row>
    <row r="44" spans="1:18" x14ac:dyDescent="0.25">
      <c r="A44" s="15"/>
      <c r="B44" s="28"/>
      <c r="I44" s="18"/>
    </row>
    <row r="45" spans="1:18" x14ac:dyDescent="0.25">
      <c r="A45" s="15"/>
      <c r="B45" s="28"/>
      <c r="I45" s="18"/>
    </row>
    <row r="46" spans="1:18" x14ac:dyDescent="0.25">
      <c r="A46" s="15"/>
      <c r="B46" s="28"/>
      <c r="I46" s="18"/>
    </row>
    <row r="47" spans="1:18" x14ac:dyDescent="0.25">
      <c r="A47" s="15"/>
      <c r="B47" s="28"/>
      <c r="I47" s="18"/>
    </row>
    <row r="48" spans="1:18" x14ac:dyDescent="0.25">
      <c r="A48" s="15"/>
      <c r="B48" s="28"/>
      <c r="I48" s="18"/>
    </row>
    <row r="49" spans="1:9" x14ac:dyDescent="0.25">
      <c r="A49" s="15"/>
      <c r="B49" s="28"/>
      <c r="I49" s="18"/>
    </row>
    <row r="50" spans="1:9" x14ac:dyDescent="0.25">
      <c r="A50" s="15"/>
      <c r="B50" s="28"/>
      <c r="I50" s="18"/>
    </row>
    <row r="51" spans="1:9" x14ac:dyDescent="0.25">
      <c r="A51" s="15"/>
      <c r="B51" s="28"/>
      <c r="I51" s="18"/>
    </row>
    <row r="52" spans="1:9" x14ac:dyDescent="0.25">
      <c r="A52" s="15"/>
      <c r="B52" s="28"/>
      <c r="I52" s="18"/>
    </row>
    <row r="53" spans="1:9" x14ac:dyDescent="0.25">
      <c r="A53" s="15"/>
      <c r="B53" s="28"/>
      <c r="I53" s="18"/>
    </row>
    <row r="54" spans="1:9" x14ac:dyDescent="0.25">
      <c r="A54" s="15"/>
      <c r="B54" s="28"/>
      <c r="I54" s="18"/>
    </row>
    <row r="55" spans="1:9" x14ac:dyDescent="0.25">
      <c r="A55" s="15"/>
      <c r="B55" s="28"/>
      <c r="I55" s="18"/>
    </row>
    <row r="56" spans="1:9" x14ac:dyDescent="0.25">
      <c r="A56" s="15"/>
      <c r="B56" s="28"/>
      <c r="I56" s="18"/>
    </row>
    <row r="57" spans="1:9" x14ac:dyDescent="0.25">
      <c r="A57" s="15"/>
      <c r="B57" s="28"/>
      <c r="I57" s="18"/>
    </row>
    <row r="58" spans="1:9" x14ac:dyDescent="0.25">
      <c r="A58" s="15"/>
      <c r="B58" s="28"/>
      <c r="I58" s="18"/>
    </row>
    <row r="59" spans="1:9" x14ac:dyDescent="0.25">
      <c r="A59" s="15"/>
      <c r="B59" s="28"/>
      <c r="I59" s="18"/>
    </row>
    <row r="60" spans="1:9" x14ac:dyDescent="0.25">
      <c r="A60" s="15"/>
      <c r="B60" s="28"/>
      <c r="I60" s="18"/>
    </row>
    <row r="61" spans="1:9" x14ac:dyDescent="0.25">
      <c r="A61" s="15"/>
      <c r="B61" s="28"/>
      <c r="I61" s="18"/>
    </row>
    <row r="62" spans="1:9" x14ac:dyDescent="0.25">
      <c r="A62" s="15"/>
      <c r="B62" s="28"/>
      <c r="I62" s="18"/>
    </row>
    <row r="63" spans="1:9" x14ac:dyDescent="0.25">
      <c r="A63" s="15"/>
      <c r="B63" s="28"/>
      <c r="I63" s="18"/>
    </row>
    <row r="64" spans="1:9" x14ac:dyDescent="0.25">
      <c r="A64" s="15"/>
      <c r="B64" s="28"/>
      <c r="I64" s="18"/>
    </row>
    <row r="65" spans="1:9" x14ac:dyDescent="0.25">
      <c r="A65" s="15"/>
      <c r="B65" s="28"/>
      <c r="I65" s="18"/>
    </row>
    <row r="66" spans="1:9" x14ac:dyDescent="0.25">
      <c r="A66" s="15"/>
      <c r="B66" s="28"/>
      <c r="I66" s="18"/>
    </row>
    <row r="67" spans="1:9" x14ac:dyDescent="0.25">
      <c r="A67" s="15"/>
      <c r="B67" s="28"/>
      <c r="I67" s="18"/>
    </row>
    <row r="68" spans="1:9" x14ac:dyDescent="0.25">
      <c r="A68" s="15"/>
      <c r="B68" s="28"/>
      <c r="I68" s="18"/>
    </row>
    <row r="69" spans="1:9" x14ac:dyDescent="0.25">
      <c r="A69" s="15"/>
      <c r="B69" s="28"/>
      <c r="I69" s="18"/>
    </row>
    <row r="70" spans="1:9" x14ac:dyDescent="0.25">
      <c r="A70" s="15"/>
      <c r="B70" s="28"/>
      <c r="I70" s="18"/>
    </row>
    <row r="71" spans="1:9" x14ac:dyDescent="0.25">
      <c r="A71" s="15"/>
      <c r="B71" s="28"/>
      <c r="I71" s="18"/>
    </row>
    <row r="72" spans="1:9" x14ac:dyDescent="0.25">
      <c r="A72" s="15"/>
      <c r="B72" s="28"/>
      <c r="I72" s="18"/>
    </row>
    <row r="73" spans="1:9" x14ac:dyDescent="0.25">
      <c r="A73" s="15"/>
      <c r="B73" s="28"/>
      <c r="I73" s="18"/>
    </row>
    <row r="74" spans="1:9" x14ac:dyDescent="0.25">
      <c r="A74" s="15"/>
      <c r="B74" s="28"/>
      <c r="I74" s="18"/>
    </row>
    <row r="75" spans="1:9" x14ac:dyDescent="0.25">
      <c r="A75" s="15"/>
      <c r="B75" s="28"/>
      <c r="I75" s="18"/>
    </row>
    <row r="76" spans="1:9" x14ac:dyDescent="0.25">
      <c r="A76" s="15"/>
      <c r="B76" s="28"/>
      <c r="I76" s="18"/>
    </row>
    <row r="77" spans="1:9" x14ac:dyDescent="0.25">
      <c r="A77" s="15"/>
      <c r="B77" s="28"/>
      <c r="I77" s="18"/>
    </row>
    <row r="78" spans="1:9" x14ac:dyDescent="0.25">
      <c r="A78" s="15"/>
      <c r="B78" s="28"/>
      <c r="I78" s="18"/>
    </row>
    <row r="79" spans="1:9" x14ac:dyDescent="0.25">
      <c r="A79" s="15"/>
      <c r="B79" s="28"/>
      <c r="I79" s="18"/>
    </row>
    <row r="80" spans="1:9" x14ac:dyDescent="0.25">
      <c r="A80" s="15"/>
      <c r="B80" s="28"/>
      <c r="I80" s="18"/>
    </row>
    <row r="81" spans="1:9" x14ac:dyDescent="0.25">
      <c r="A81" s="15"/>
      <c r="B81" s="28"/>
      <c r="I81" s="18"/>
    </row>
    <row r="82" spans="1:9" x14ac:dyDescent="0.25">
      <c r="A82" s="15"/>
      <c r="B82" s="28"/>
      <c r="I82" s="18"/>
    </row>
    <row r="83" spans="1:9" x14ac:dyDescent="0.25">
      <c r="A83" s="15"/>
      <c r="B83" s="28"/>
      <c r="I83" s="18"/>
    </row>
    <row r="84" spans="1:9" x14ac:dyDescent="0.25">
      <c r="A84" s="15"/>
      <c r="B84" s="28"/>
      <c r="I84" s="18"/>
    </row>
    <row r="85" spans="1:9" x14ac:dyDescent="0.25">
      <c r="A85" s="15"/>
      <c r="B85" s="28"/>
      <c r="I85" s="18"/>
    </row>
    <row r="86" spans="1:9" x14ac:dyDescent="0.25">
      <c r="A86" s="15"/>
      <c r="B86" s="28"/>
      <c r="I86" s="18"/>
    </row>
    <row r="87" spans="1:9" x14ac:dyDescent="0.25">
      <c r="A87" s="15"/>
      <c r="B87" s="28"/>
      <c r="I87" s="18"/>
    </row>
    <row r="88" spans="1:9" x14ac:dyDescent="0.25">
      <c r="A88" s="15"/>
      <c r="B88" s="28"/>
      <c r="I88" s="18"/>
    </row>
    <row r="89" spans="1:9" x14ac:dyDescent="0.25">
      <c r="A89" s="15"/>
      <c r="B89" s="28"/>
      <c r="I89" s="18"/>
    </row>
    <row r="90" spans="1:9" x14ac:dyDescent="0.25">
      <c r="A90" s="15"/>
      <c r="B90" s="28"/>
      <c r="I90" s="18"/>
    </row>
    <row r="91" spans="1:9" x14ac:dyDescent="0.25">
      <c r="A91" s="15"/>
      <c r="B91" s="28"/>
      <c r="I91" s="18"/>
    </row>
    <row r="92" spans="1:9" x14ac:dyDescent="0.25">
      <c r="A92" s="15"/>
      <c r="B92" s="28"/>
      <c r="I92" s="18"/>
    </row>
    <row r="93" spans="1:9" x14ac:dyDescent="0.25">
      <c r="A93" s="15"/>
      <c r="B93" s="28"/>
      <c r="I93" s="18"/>
    </row>
  </sheetData>
  <mergeCells count="26">
    <mergeCell ref="M1:R1"/>
    <mergeCell ref="M2:O2"/>
    <mergeCell ref="M3:O3"/>
    <mergeCell ref="M4:O4"/>
    <mergeCell ref="M5:O5"/>
    <mergeCell ref="N23:R23"/>
    <mergeCell ref="M6:P6"/>
    <mergeCell ref="M7:R7"/>
    <mergeCell ref="M8:R8"/>
    <mergeCell ref="N9:R9"/>
    <mergeCell ref="N10:R10"/>
    <mergeCell ref="N12:R12"/>
    <mergeCell ref="N11:R11"/>
    <mergeCell ref="M13:M14"/>
    <mergeCell ref="N13:R14"/>
    <mergeCell ref="M15:M21"/>
    <mergeCell ref="N15:R21"/>
    <mergeCell ref="N22:R22"/>
    <mergeCell ref="N24:R24"/>
    <mergeCell ref="N25:R25"/>
    <mergeCell ref="N26:R26"/>
    <mergeCell ref="M27:O27"/>
    <mergeCell ref="P27:R33"/>
    <mergeCell ref="O32:O33"/>
    <mergeCell ref="N32:N33"/>
    <mergeCell ref="M32:M33"/>
  </mergeCells>
  <dataValidations count="4">
    <dataValidation type="list" allowBlank="1" showInputMessage="1" showErrorMessage="1" sqref="I2:I1048576" xr:uid="{00000000-0002-0000-0300-000000000000}">
      <formula1>$N$29:$N$31</formula1>
    </dataValidation>
    <dataValidation type="list" allowBlank="1" showInputMessage="1" showErrorMessage="1" sqref="B2:B1048576" xr:uid="{00000000-0002-0000-0300-000001000000}">
      <formula1>$M$29:$M$31</formula1>
    </dataValidation>
    <dataValidation type="list" allowBlank="1" showInputMessage="1" showErrorMessage="1" sqref="H2:H1048576" xr:uid="{00000000-0002-0000-0300-000002000000}">
      <formula1>$S$2:$S$4</formula1>
    </dataValidation>
    <dataValidation type="whole" operator="greaterThanOrEqual" allowBlank="1" showInputMessage="1" showErrorMessage="1" sqref="F1:F1048576" xr:uid="{00000000-0002-0000-0300-000003000000}">
      <formula1>2018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S39"/>
  <sheetViews>
    <sheetView topLeftCell="F4" workbookViewId="0">
      <selection activeCell="M28" sqref="M28:Q28"/>
    </sheetView>
  </sheetViews>
  <sheetFormatPr baseColWidth="10" defaultRowHeight="15" x14ac:dyDescent="0.25"/>
  <cols>
    <col min="1" max="1" width="11.42578125" style="9"/>
    <col min="2" max="2" width="32.42578125" style="10" bestFit="1" customWidth="1"/>
    <col min="3" max="3" width="39.7109375" style="10" customWidth="1"/>
    <col min="4" max="4" width="38.85546875" style="10" customWidth="1"/>
    <col min="5" max="5" width="70.7109375" style="10" customWidth="1"/>
    <col min="6" max="6" width="25.5703125" style="10" bestFit="1" customWidth="1"/>
    <col min="7" max="7" width="23.140625" style="10" customWidth="1"/>
    <col min="8" max="8" width="30.140625" style="10" bestFit="1" customWidth="1"/>
    <col min="9" max="9" width="30.140625" style="19" customWidth="1"/>
    <col min="10" max="10" width="25.28515625" style="11" customWidth="1"/>
    <col min="12" max="12" width="32" customWidth="1"/>
    <col min="13" max="13" width="41.28515625" customWidth="1"/>
    <col min="16" max="16" width="17.28515625" customWidth="1"/>
    <col min="18" max="19" width="0" hidden="1" customWidth="1"/>
  </cols>
  <sheetData>
    <row r="1" spans="1:19" ht="30.75" thickTop="1" thickBot="1" x14ac:dyDescent="0.3">
      <c r="A1" s="12" t="s">
        <v>0</v>
      </c>
      <c r="B1" s="13" t="s">
        <v>131</v>
      </c>
      <c r="C1" s="13" t="s">
        <v>14</v>
      </c>
      <c r="D1" s="13" t="s">
        <v>15</v>
      </c>
      <c r="E1" s="13" t="s">
        <v>133</v>
      </c>
      <c r="F1" s="13" t="s">
        <v>138</v>
      </c>
      <c r="G1" s="13" t="s">
        <v>16</v>
      </c>
      <c r="H1" s="13" t="s">
        <v>97</v>
      </c>
      <c r="I1" s="77" t="s">
        <v>150</v>
      </c>
      <c r="J1" s="14" t="s">
        <v>65</v>
      </c>
      <c r="L1" s="153" t="s">
        <v>79</v>
      </c>
      <c r="M1" s="154"/>
      <c r="N1" s="154"/>
      <c r="O1" s="154"/>
      <c r="P1" s="154"/>
      <c r="Q1" s="155"/>
      <c r="R1" t="s">
        <v>6</v>
      </c>
      <c r="S1" s="78" t="s">
        <v>151</v>
      </c>
    </row>
    <row r="2" spans="1:19" ht="31.5" thickTop="1" thickBot="1" x14ac:dyDescent="0.3">
      <c r="A2" s="69"/>
      <c r="B2" s="68"/>
      <c r="C2" s="68"/>
      <c r="D2" s="68"/>
      <c r="E2" s="68"/>
      <c r="F2" s="68"/>
      <c r="G2" s="68"/>
      <c r="H2" s="68"/>
      <c r="I2" s="83"/>
      <c r="J2" s="84"/>
      <c r="L2" s="153" t="s">
        <v>80</v>
      </c>
      <c r="M2" s="154"/>
      <c r="N2" s="154"/>
      <c r="O2" s="30" t="s">
        <v>81</v>
      </c>
      <c r="P2" s="30" t="s">
        <v>82</v>
      </c>
      <c r="Q2" s="31" t="s">
        <v>83</v>
      </c>
      <c r="R2" t="s">
        <v>7</v>
      </c>
      <c r="S2" s="79" t="s">
        <v>152</v>
      </c>
    </row>
    <row r="3" spans="1:19" ht="15.75" thickTop="1" x14ac:dyDescent="0.25">
      <c r="A3" s="69"/>
      <c r="B3" s="68"/>
      <c r="C3" s="68"/>
      <c r="D3" s="68"/>
      <c r="E3" s="68"/>
      <c r="F3" s="68"/>
      <c r="G3" s="68"/>
      <c r="H3" s="68"/>
      <c r="I3" s="83"/>
      <c r="J3" s="84"/>
      <c r="L3" s="156" t="s">
        <v>92</v>
      </c>
      <c r="M3" s="157"/>
      <c r="N3" s="157"/>
      <c r="O3" s="32">
        <v>10</v>
      </c>
      <c r="P3" s="33">
        <f>Calculadora!L3</f>
        <v>0</v>
      </c>
      <c r="Q3" s="34">
        <f>P3*O3</f>
        <v>0</v>
      </c>
      <c r="R3" t="s">
        <v>8</v>
      </c>
      <c r="S3" s="79" t="s">
        <v>153</v>
      </c>
    </row>
    <row r="4" spans="1:19" x14ac:dyDescent="0.25">
      <c r="A4" s="69"/>
      <c r="B4" s="68"/>
      <c r="C4" s="68"/>
      <c r="D4" s="68"/>
      <c r="E4" s="68"/>
      <c r="F4" s="68"/>
      <c r="G4" s="68"/>
      <c r="H4" s="68"/>
      <c r="I4" s="83"/>
      <c r="J4" s="84"/>
      <c r="L4" s="165" t="s">
        <v>93</v>
      </c>
      <c r="M4" s="166"/>
      <c r="N4" s="167"/>
      <c r="O4" s="35">
        <v>6</v>
      </c>
      <c r="P4" s="33">
        <f>Calculadora!L4</f>
        <v>0</v>
      </c>
      <c r="Q4" s="36">
        <f t="shared" ref="Q4:Q8" si="0">P4*O4</f>
        <v>0</v>
      </c>
      <c r="R4" t="s">
        <v>9</v>
      </c>
      <c r="S4" s="79" t="s">
        <v>154</v>
      </c>
    </row>
    <row r="5" spans="1:19" x14ac:dyDescent="0.25">
      <c r="A5" s="69"/>
      <c r="B5" s="68"/>
      <c r="C5" s="68"/>
      <c r="D5" s="68"/>
      <c r="E5" s="68"/>
      <c r="F5" s="68"/>
      <c r="G5" s="68"/>
      <c r="H5" s="68"/>
      <c r="I5" s="83"/>
      <c r="J5" s="84"/>
      <c r="L5" s="165" t="s">
        <v>91</v>
      </c>
      <c r="M5" s="166"/>
      <c r="N5" s="167"/>
      <c r="O5" s="35">
        <v>5</v>
      </c>
      <c r="P5" s="33">
        <f>Calculadora!L5</f>
        <v>0</v>
      </c>
      <c r="Q5" s="36">
        <f t="shared" si="0"/>
        <v>0</v>
      </c>
      <c r="R5" t="s">
        <v>10</v>
      </c>
    </row>
    <row r="6" spans="1:19" x14ac:dyDescent="0.25">
      <c r="A6" s="69"/>
      <c r="B6" s="67"/>
      <c r="C6" s="68"/>
      <c r="D6" s="68"/>
      <c r="E6" s="70"/>
      <c r="F6" s="68"/>
      <c r="G6" s="68"/>
      <c r="H6" s="68"/>
      <c r="I6" s="83"/>
      <c r="J6" s="84"/>
      <c r="L6" s="165" t="s">
        <v>94</v>
      </c>
      <c r="M6" s="166"/>
      <c r="N6" s="167"/>
      <c r="O6" s="35">
        <v>3</v>
      </c>
      <c r="P6" s="33">
        <f>Calculadora!L6</f>
        <v>0</v>
      </c>
      <c r="Q6" s="36">
        <f t="shared" si="0"/>
        <v>0</v>
      </c>
    </row>
    <row r="7" spans="1:19" x14ac:dyDescent="0.25">
      <c r="A7" s="69"/>
      <c r="B7" s="67"/>
      <c r="C7" s="68"/>
      <c r="D7" s="68"/>
      <c r="E7" s="70"/>
      <c r="F7" s="68"/>
      <c r="G7" s="68"/>
      <c r="H7" s="68"/>
      <c r="I7" s="83"/>
      <c r="J7" s="84"/>
      <c r="L7" s="165" t="s">
        <v>98</v>
      </c>
      <c r="M7" s="166"/>
      <c r="N7" s="167"/>
      <c r="O7" s="35">
        <v>2</v>
      </c>
      <c r="P7" s="33">
        <f>Calculadora!L7</f>
        <v>0</v>
      </c>
      <c r="Q7" s="36">
        <f t="shared" si="0"/>
        <v>0</v>
      </c>
    </row>
    <row r="8" spans="1:19" x14ac:dyDescent="0.25">
      <c r="A8" s="69"/>
      <c r="B8" s="67"/>
      <c r="C8" s="68"/>
      <c r="D8" s="68"/>
      <c r="E8" s="70"/>
      <c r="F8" s="68"/>
      <c r="G8" s="68"/>
      <c r="H8" s="68"/>
      <c r="I8" s="83"/>
      <c r="J8" s="84"/>
      <c r="L8" s="165" t="s">
        <v>99</v>
      </c>
      <c r="M8" s="166"/>
      <c r="N8" s="167"/>
      <c r="O8" s="35">
        <v>1</v>
      </c>
      <c r="P8" s="33">
        <f>Calculadora!L8</f>
        <v>0</v>
      </c>
      <c r="Q8" s="36">
        <f t="shared" si="0"/>
        <v>0</v>
      </c>
      <c r="R8" t="s">
        <v>11</v>
      </c>
    </row>
    <row r="9" spans="1:19" ht="15.75" thickBot="1" x14ac:dyDescent="0.3">
      <c r="A9" s="69"/>
      <c r="B9" s="67"/>
      <c r="C9" s="68"/>
      <c r="D9" s="68"/>
      <c r="E9" s="70"/>
      <c r="F9" s="68"/>
      <c r="G9" s="68"/>
      <c r="H9" s="68"/>
      <c r="I9" s="83"/>
      <c r="J9" s="84"/>
      <c r="L9" s="160" t="s">
        <v>84</v>
      </c>
      <c r="M9" s="161"/>
      <c r="N9" s="161"/>
      <c r="O9" s="161"/>
      <c r="P9" s="37">
        <f>SUM(P3:P8)</f>
        <v>0</v>
      </c>
      <c r="Q9" s="38">
        <f>SUM(Q3:Q8)</f>
        <v>0</v>
      </c>
      <c r="R9" t="s">
        <v>12</v>
      </c>
    </row>
    <row r="10" spans="1:19" ht="16.5" thickTop="1" thickBot="1" x14ac:dyDescent="0.3">
      <c r="A10" s="69"/>
      <c r="B10" s="67"/>
      <c r="C10" s="68"/>
      <c r="D10" s="68"/>
      <c r="E10" s="70"/>
      <c r="F10" s="68"/>
      <c r="G10" s="68"/>
      <c r="H10" s="68"/>
      <c r="I10" s="83"/>
      <c r="J10" s="84"/>
      <c r="L10" s="149"/>
      <c r="M10" s="149"/>
      <c r="N10" s="149"/>
      <c r="O10" s="149"/>
      <c r="P10" s="149"/>
      <c r="Q10" s="149"/>
      <c r="R10" t="s">
        <v>13</v>
      </c>
    </row>
    <row r="11" spans="1:19" ht="16.5" thickTop="1" thickBot="1" x14ac:dyDescent="0.3">
      <c r="A11" s="69"/>
      <c r="B11" s="67"/>
      <c r="C11" s="68"/>
      <c r="D11" s="68"/>
      <c r="E11" s="70"/>
      <c r="F11" s="68"/>
      <c r="G11" s="68"/>
      <c r="H11" s="68"/>
      <c r="I11" s="83"/>
      <c r="J11" s="84"/>
      <c r="L11" s="150" t="s">
        <v>53</v>
      </c>
      <c r="M11" s="151"/>
      <c r="N11" s="151"/>
      <c r="O11" s="151"/>
      <c r="P11" s="151"/>
      <c r="Q11" s="152"/>
    </row>
    <row r="12" spans="1:19" x14ac:dyDescent="0.25">
      <c r="A12" s="69"/>
      <c r="B12" s="67"/>
      <c r="C12" s="68"/>
      <c r="D12" s="67"/>
      <c r="E12" s="67"/>
      <c r="F12" s="68"/>
      <c r="G12" s="67"/>
      <c r="H12" s="67"/>
      <c r="I12" s="87"/>
      <c r="J12" s="84"/>
      <c r="L12" s="41" t="s">
        <v>54</v>
      </c>
      <c r="M12" s="119" t="s">
        <v>59</v>
      </c>
      <c r="N12" s="119"/>
      <c r="O12" s="119"/>
      <c r="P12" s="119"/>
      <c r="Q12" s="120"/>
    </row>
    <row r="13" spans="1:19" x14ac:dyDescent="0.25">
      <c r="A13" s="69"/>
      <c r="B13" s="67"/>
      <c r="C13" s="68"/>
      <c r="D13" s="67"/>
      <c r="E13" s="74"/>
      <c r="F13" s="68"/>
      <c r="G13" s="67"/>
      <c r="H13" s="67"/>
      <c r="I13" s="87"/>
      <c r="J13" s="84"/>
      <c r="L13" s="42" t="s">
        <v>0</v>
      </c>
      <c r="M13" s="142" t="s">
        <v>60</v>
      </c>
      <c r="N13" s="142"/>
      <c r="O13" s="142"/>
      <c r="P13" s="142"/>
      <c r="Q13" s="143"/>
    </row>
    <row r="14" spans="1:19" x14ac:dyDescent="0.25">
      <c r="A14" s="69"/>
      <c r="B14" s="67"/>
      <c r="C14" s="68"/>
      <c r="D14" s="67"/>
      <c r="E14" s="67"/>
      <c r="F14" s="67"/>
      <c r="G14" s="67"/>
      <c r="H14" s="67"/>
      <c r="I14" s="87"/>
      <c r="J14" s="84"/>
      <c r="L14" s="43" t="s">
        <v>131</v>
      </c>
      <c r="M14" s="136" t="s">
        <v>137</v>
      </c>
      <c r="N14" s="136"/>
      <c r="O14" s="136"/>
      <c r="P14" s="136"/>
      <c r="Q14" s="137"/>
    </row>
    <row r="15" spans="1:19" x14ac:dyDescent="0.25">
      <c r="A15" s="69"/>
      <c r="B15" s="67"/>
      <c r="C15" s="67"/>
      <c r="D15" s="67"/>
      <c r="E15" s="67"/>
      <c r="F15" s="67"/>
      <c r="G15" s="67"/>
      <c r="H15" s="67"/>
      <c r="I15" s="87"/>
      <c r="J15" s="86"/>
      <c r="L15" s="43" t="s">
        <v>14</v>
      </c>
      <c r="M15" s="136" t="s">
        <v>132</v>
      </c>
      <c r="N15" s="136"/>
      <c r="O15" s="136"/>
      <c r="P15" s="136"/>
      <c r="Q15" s="137"/>
    </row>
    <row r="16" spans="1:19" x14ac:dyDescent="0.25">
      <c r="A16" s="69"/>
      <c r="B16" s="67"/>
      <c r="C16" s="67"/>
      <c r="D16" s="67"/>
      <c r="E16" s="67"/>
      <c r="F16" s="67"/>
      <c r="G16" s="67"/>
      <c r="H16" s="67"/>
      <c r="I16" s="87"/>
      <c r="J16" s="86"/>
      <c r="L16" s="43" t="s">
        <v>134</v>
      </c>
      <c r="M16" s="136" t="s">
        <v>135</v>
      </c>
      <c r="N16" s="136"/>
      <c r="O16" s="136"/>
      <c r="P16" s="136"/>
      <c r="Q16" s="137"/>
    </row>
    <row r="17" spans="1:17" x14ac:dyDescent="0.25">
      <c r="A17" s="73"/>
      <c r="B17" s="67"/>
      <c r="C17" s="67"/>
      <c r="D17" s="67"/>
      <c r="E17" s="67"/>
      <c r="F17" s="67"/>
      <c r="G17" s="67"/>
      <c r="H17" s="67"/>
      <c r="I17" s="87"/>
      <c r="J17" s="86"/>
      <c r="L17" s="43" t="s">
        <v>136</v>
      </c>
      <c r="M17" s="136" t="s">
        <v>135</v>
      </c>
      <c r="N17" s="136"/>
      <c r="O17" s="136"/>
      <c r="P17" s="136"/>
      <c r="Q17" s="137"/>
    </row>
    <row r="18" spans="1:17" x14ac:dyDescent="0.25">
      <c r="A18" s="73"/>
      <c r="B18" s="67"/>
      <c r="C18" s="67"/>
      <c r="D18" s="67"/>
      <c r="E18" s="67"/>
      <c r="F18" s="67"/>
      <c r="G18" s="67"/>
      <c r="H18" s="67"/>
      <c r="I18" s="87"/>
      <c r="J18" s="86"/>
      <c r="L18" s="138" t="s">
        <v>138</v>
      </c>
      <c r="M18" s="136" t="s">
        <v>62</v>
      </c>
      <c r="N18" s="136"/>
      <c r="O18" s="136"/>
      <c r="P18" s="136"/>
      <c r="Q18" s="137"/>
    </row>
    <row r="19" spans="1:17" x14ac:dyDescent="0.25">
      <c r="A19" s="73"/>
      <c r="B19" s="67"/>
      <c r="C19" s="67"/>
      <c r="D19" s="67"/>
      <c r="E19" s="67"/>
      <c r="F19" s="67"/>
      <c r="G19" s="67"/>
      <c r="H19" s="67"/>
      <c r="I19" s="87"/>
      <c r="J19" s="86"/>
      <c r="L19" s="138"/>
      <c r="M19" s="136"/>
      <c r="N19" s="136"/>
      <c r="O19" s="136"/>
      <c r="P19" s="136"/>
      <c r="Q19" s="137"/>
    </row>
    <row r="20" spans="1:17" x14ac:dyDescent="0.25">
      <c r="A20" s="73"/>
      <c r="B20" s="67"/>
      <c r="C20" s="67"/>
      <c r="D20" s="67"/>
      <c r="E20" s="67"/>
      <c r="F20" s="67"/>
      <c r="G20" s="67"/>
      <c r="H20" s="67"/>
      <c r="I20" s="87"/>
      <c r="J20" s="86"/>
      <c r="L20" s="141" t="s">
        <v>52</v>
      </c>
      <c r="M20" s="139" t="s">
        <v>63</v>
      </c>
      <c r="N20" s="139"/>
      <c r="O20" s="139"/>
      <c r="P20" s="139"/>
      <c r="Q20" s="140"/>
    </row>
    <row r="21" spans="1:17" x14ac:dyDescent="0.25">
      <c r="A21" s="73"/>
      <c r="B21" s="67"/>
      <c r="C21" s="67"/>
      <c r="D21" s="67"/>
      <c r="E21" s="67"/>
      <c r="F21" s="67"/>
      <c r="G21" s="67"/>
      <c r="H21" s="67"/>
      <c r="I21" s="87"/>
      <c r="J21" s="86"/>
      <c r="L21" s="141"/>
      <c r="M21" s="139"/>
      <c r="N21" s="139"/>
      <c r="O21" s="139"/>
      <c r="P21" s="139"/>
      <c r="Q21" s="140"/>
    </row>
    <row r="22" spans="1:17" x14ac:dyDescent="0.25">
      <c r="A22" s="73"/>
      <c r="B22" s="67"/>
      <c r="C22" s="67"/>
      <c r="D22" s="67"/>
      <c r="E22" s="67"/>
      <c r="F22" s="67"/>
      <c r="G22" s="67"/>
      <c r="H22" s="67"/>
      <c r="I22" s="87"/>
      <c r="J22" s="86"/>
      <c r="L22" s="141"/>
      <c r="M22" s="139"/>
      <c r="N22" s="139"/>
      <c r="O22" s="139"/>
      <c r="P22" s="139"/>
      <c r="Q22" s="140"/>
    </row>
    <row r="23" spans="1:17" x14ac:dyDescent="0.25">
      <c r="L23" s="141"/>
      <c r="M23" s="139"/>
      <c r="N23" s="139"/>
      <c r="O23" s="139"/>
      <c r="P23" s="139"/>
      <c r="Q23" s="140"/>
    </row>
    <row r="24" spans="1:17" x14ac:dyDescent="0.25">
      <c r="L24" s="141"/>
      <c r="M24" s="139"/>
      <c r="N24" s="139"/>
      <c r="O24" s="139"/>
      <c r="P24" s="139"/>
      <c r="Q24" s="140"/>
    </row>
    <row r="25" spans="1:17" x14ac:dyDescent="0.25">
      <c r="L25" s="141"/>
      <c r="M25" s="139"/>
      <c r="N25" s="139"/>
      <c r="O25" s="139"/>
      <c r="P25" s="139"/>
      <c r="Q25" s="140"/>
    </row>
    <row r="26" spans="1:17" x14ac:dyDescent="0.25">
      <c r="L26" s="141"/>
      <c r="M26" s="139"/>
      <c r="N26" s="139"/>
      <c r="O26" s="139"/>
      <c r="P26" s="139"/>
      <c r="Q26" s="140"/>
    </row>
    <row r="27" spans="1:17" ht="15" customHeight="1" x14ac:dyDescent="0.25">
      <c r="L27" s="43" t="s">
        <v>16</v>
      </c>
      <c r="M27" s="136" t="s">
        <v>139</v>
      </c>
      <c r="N27" s="136"/>
      <c r="O27" s="136"/>
      <c r="P27" s="136"/>
      <c r="Q27" s="137"/>
    </row>
    <row r="28" spans="1:17" x14ac:dyDescent="0.25">
      <c r="L28" s="43" t="s">
        <v>4</v>
      </c>
      <c r="M28" s="144" t="s">
        <v>168</v>
      </c>
      <c r="N28" s="144"/>
      <c r="O28" s="144"/>
      <c r="P28" s="144"/>
      <c r="Q28" s="145"/>
    </row>
    <row r="29" spans="1:17" ht="96.75" customHeight="1" x14ac:dyDescent="0.25">
      <c r="L29" s="91" t="s">
        <v>150</v>
      </c>
      <c r="M29" s="146" t="s">
        <v>158</v>
      </c>
      <c r="N29" s="147"/>
      <c r="O29" s="147"/>
      <c r="P29" s="147"/>
      <c r="Q29" s="148"/>
    </row>
    <row r="30" spans="1:17" ht="15.75" thickBot="1" x14ac:dyDescent="0.3">
      <c r="L30" s="44" t="s">
        <v>65</v>
      </c>
      <c r="M30" s="134" t="s">
        <v>66</v>
      </c>
      <c r="N30" s="134"/>
      <c r="O30" s="134"/>
      <c r="P30" s="134"/>
      <c r="Q30" s="135"/>
    </row>
    <row r="31" spans="1:17" ht="15.75" thickBot="1" x14ac:dyDescent="0.3">
      <c r="L31" s="132"/>
      <c r="M31" s="133"/>
      <c r="N31" s="126"/>
      <c r="O31" s="53"/>
      <c r="P31" s="53"/>
      <c r="Q31" s="54"/>
    </row>
    <row r="32" spans="1:17" x14ac:dyDescent="0.25">
      <c r="L32" s="45" t="s">
        <v>67</v>
      </c>
      <c r="M32" s="52"/>
      <c r="N32" s="57"/>
      <c r="O32" s="39"/>
      <c r="P32" s="39"/>
      <c r="Q32" s="40"/>
    </row>
    <row r="33" spans="12:17" x14ac:dyDescent="0.25">
      <c r="L33" s="42" t="s">
        <v>92</v>
      </c>
      <c r="M33" s="48"/>
      <c r="N33" s="39"/>
      <c r="O33" s="39"/>
      <c r="P33" s="39"/>
      <c r="Q33" s="40"/>
    </row>
    <row r="34" spans="12:17" x14ac:dyDescent="0.25">
      <c r="L34" s="43" t="s">
        <v>93</v>
      </c>
      <c r="M34" s="50"/>
      <c r="N34" s="39"/>
      <c r="O34" s="39"/>
      <c r="P34" s="39"/>
      <c r="Q34" s="40"/>
    </row>
    <row r="35" spans="12:17" x14ac:dyDescent="0.25">
      <c r="L35" s="43" t="s">
        <v>91</v>
      </c>
      <c r="M35" s="50"/>
      <c r="N35" s="39"/>
      <c r="O35" s="39"/>
      <c r="P35" s="39"/>
      <c r="Q35" s="40"/>
    </row>
    <row r="36" spans="12:17" x14ac:dyDescent="0.25">
      <c r="L36" s="43" t="s">
        <v>94</v>
      </c>
      <c r="M36" s="121"/>
      <c r="N36" s="39"/>
      <c r="O36" s="39"/>
      <c r="P36" s="39"/>
      <c r="Q36" s="40"/>
    </row>
    <row r="37" spans="12:17" x14ac:dyDescent="0.25">
      <c r="L37" s="43" t="s">
        <v>95</v>
      </c>
      <c r="M37" s="122"/>
      <c r="N37" s="39"/>
      <c r="O37" s="39"/>
      <c r="P37" s="39"/>
      <c r="Q37" s="40"/>
    </row>
    <row r="38" spans="12:17" ht="15.75" thickBot="1" x14ac:dyDescent="0.3">
      <c r="L38" s="51" t="s">
        <v>96</v>
      </c>
      <c r="M38" s="123"/>
      <c r="N38" s="58"/>
      <c r="O38" s="55"/>
      <c r="P38" s="55"/>
      <c r="Q38" s="56"/>
    </row>
    <row r="39" spans="12:17" ht="15.75" thickTop="1" x14ac:dyDescent="0.25"/>
  </sheetData>
  <mergeCells count="27">
    <mergeCell ref="L1:Q1"/>
    <mergeCell ref="L2:N2"/>
    <mergeCell ref="L3:N3"/>
    <mergeCell ref="L4:N4"/>
    <mergeCell ref="L5:N5"/>
    <mergeCell ref="L8:N8"/>
    <mergeCell ref="L6:N6"/>
    <mergeCell ref="L7:N7"/>
    <mergeCell ref="L9:O9"/>
    <mergeCell ref="L10:Q10"/>
    <mergeCell ref="L11:Q11"/>
    <mergeCell ref="M12:Q12"/>
    <mergeCell ref="M13:Q13"/>
    <mergeCell ref="M30:Q30"/>
    <mergeCell ref="L31:N31"/>
    <mergeCell ref="M15:Q15"/>
    <mergeCell ref="M16:Q16"/>
    <mergeCell ref="M17:Q17"/>
    <mergeCell ref="M27:Q27"/>
    <mergeCell ref="M14:Q14"/>
    <mergeCell ref="M36:M38"/>
    <mergeCell ref="L18:L19"/>
    <mergeCell ref="M18:Q19"/>
    <mergeCell ref="L20:L26"/>
    <mergeCell ref="M20:Q26"/>
    <mergeCell ref="M28:Q28"/>
    <mergeCell ref="M29:Q29"/>
  </mergeCells>
  <dataValidations count="3">
    <dataValidation type="list" allowBlank="1" showInputMessage="1" showErrorMessage="1" sqref="B2:B1048576" xr:uid="{00000000-0002-0000-0400-000000000000}">
      <formula1>$L$33:$L$38</formula1>
    </dataValidation>
    <dataValidation type="list" allowBlank="1" showInputMessage="1" showErrorMessage="1" sqref="I2:I1048576" xr:uid="{00000000-0002-0000-0400-000001000000}">
      <formula1>$S$2:$S$4</formula1>
    </dataValidation>
    <dataValidation type="whole" operator="greaterThanOrEqual" allowBlank="1" showInputMessage="1" showErrorMessage="1" sqref="H1:H1048576" xr:uid="{00000000-0002-0000-0400-000002000000}">
      <formula1>2018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7"/>
  <sheetViews>
    <sheetView topLeftCell="G1" workbookViewId="0">
      <selection activeCell="M17" sqref="M17:Q17"/>
    </sheetView>
  </sheetViews>
  <sheetFormatPr baseColWidth="10" defaultRowHeight="15" x14ac:dyDescent="0.25"/>
  <cols>
    <col min="1" max="1" width="11.42578125" style="9"/>
    <col min="2" max="2" width="49.7109375" style="10" customWidth="1"/>
    <col min="3" max="3" width="28.7109375" style="10" customWidth="1"/>
    <col min="4" max="4" width="37" style="10" customWidth="1"/>
    <col min="5" max="6" width="32.85546875" style="10" customWidth="1"/>
    <col min="7" max="7" width="38.85546875" style="10" customWidth="1"/>
    <col min="8" max="10" width="29.7109375" style="10" customWidth="1"/>
    <col min="12" max="12" width="20.140625" customWidth="1"/>
    <col min="13" max="13" width="41.28515625" customWidth="1"/>
    <col min="16" max="16" width="17.28515625" customWidth="1"/>
    <col min="19" max="19" width="0" hidden="1" customWidth="1"/>
  </cols>
  <sheetData>
    <row r="1" spans="1:19" ht="30.75" thickTop="1" thickBot="1" x14ac:dyDescent="0.3">
      <c r="A1" s="12" t="s">
        <v>0</v>
      </c>
      <c r="B1" s="13" t="s">
        <v>55</v>
      </c>
      <c r="C1" s="13" t="s">
        <v>56</v>
      </c>
      <c r="D1" s="13" t="s">
        <v>41</v>
      </c>
      <c r="E1" s="13" t="s">
        <v>43</v>
      </c>
      <c r="F1" s="13" t="s">
        <v>116</v>
      </c>
      <c r="G1" s="13" t="s">
        <v>120</v>
      </c>
      <c r="H1" s="13" t="s">
        <v>42</v>
      </c>
      <c r="I1" s="77" t="s">
        <v>150</v>
      </c>
      <c r="J1" s="13" t="s">
        <v>65</v>
      </c>
      <c r="L1" s="153" t="s">
        <v>79</v>
      </c>
      <c r="M1" s="154"/>
      <c r="N1" s="154"/>
      <c r="O1" s="154"/>
      <c r="P1" s="154"/>
      <c r="Q1" s="155"/>
      <c r="S1" s="78" t="s">
        <v>151</v>
      </c>
    </row>
    <row r="2" spans="1:19" ht="31.5" thickTop="1" thickBot="1" x14ac:dyDescent="0.3">
      <c r="A2" s="88"/>
      <c r="B2" s="70"/>
      <c r="C2" s="68"/>
      <c r="D2" s="68"/>
      <c r="E2" s="89"/>
      <c r="F2" s="89"/>
      <c r="G2" s="68"/>
      <c r="H2" s="68"/>
      <c r="I2" s="68"/>
      <c r="J2" s="70"/>
      <c r="L2" s="153" t="s">
        <v>80</v>
      </c>
      <c r="M2" s="154"/>
      <c r="N2" s="154"/>
      <c r="O2" s="30" t="s">
        <v>81</v>
      </c>
      <c r="P2" s="30" t="s">
        <v>82</v>
      </c>
      <c r="Q2" s="31" t="s">
        <v>83</v>
      </c>
      <c r="S2" s="79" t="s">
        <v>152</v>
      </c>
    </row>
    <row r="3" spans="1:19" ht="15.75" thickTop="1" x14ac:dyDescent="0.25">
      <c r="A3" s="88"/>
      <c r="B3" s="70"/>
      <c r="C3" s="68"/>
      <c r="D3" s="68"/>
      <c r="E3" s="90"/>
      <c r="F3" s="89"/>
      <c r="G3" s="68"/>
      <c r="H3" s="68"/>
      <c r="I3" s="68"/>
      <c r="J3" s="68"/>
      <c r="L3" s="156" t="s">
        <v>44</v>
      </c>
      <c r="M3" s="157"/>
      <c r="N3" s="157"/>
      <c r="O3" s="32">
        <v>20</v>
      </c>
      <c r="P3" s="33">
        <f>Calculadora!R3</f>
        <v>0</v>
      </c>
      <c r="Q3" s="34">
        <f>P3*O3</f>
        <v>0</v>
      </c>
      <c r="S3" s="79" t="s">
        <v>153</v>
      </c>
    </row>
    <row r="4" spans="1:19" x14ac:dyDescent="0.25">
      <c r="A4" s="88"/>
      <c r="B4" s="70"/>
      <c r="C4" s="68"/>
      <c r="D4" s="68"/>
      <c r="E4" s="90"/>
      <c r="F4" s="89"/>
      <c r="G4" s="68"/>
      <c r="H4" s="68"/>
      <c r="I4" s="68"/>
      <c r="J4" s="68"/>
      <c r="L4" s="158" t="s">
        <v>113</v>
      </c>
      <c r="M4" s="159"/>
      <c r="N4" s="159"/>
      <c r="O4" s="35">
        <v>10</v>
      </c>
      <c r="P4" s="33">
        <f>Calculadora!R4</f>
        <v>0</v>
      </c>
      <c r="Q4" s="36">
        <f t="shared" ref="Q4" si="0">P4*O4</f>
        <v>0</v>
      </c>
      <c r="S4" s="79" t="s">
        <v>154</v>
      </c>
    </row>
    <row r="5" spans="1:19" ht="15.75" thickBot="1" x14ac:dyDescent="0.3">
      <c r="A5" s="88"/>
      <c r="B5" s="70"/>
      <c r="C5" s="68"/>
      <c r="D5" s="68"/>
      <c r="E5" s="90"/>
      <c r="F5" s="89"/>
      <c r="G5" s="68"/>
      <c r="H5" s="68"/>
      <c r="I5" s="68"/>
      <c r="J5" s="68"/>
      <c r="L5" s="160" t="s">
        <v>84</v>
      </c>
      <c r="M5" s="161"/>
      <c r="N5" s="161"/>
      <c r="O5" s="161"/>
      <c r="P5" s="37">
        <f>SUM(P3:P4)</f>
        <v>0</v>
      </c>
      <c r="Q5" s="38">
        <f>SUM(Q3:Q4)</f>
        <v>0</v>
      </c>
    </row>
    <row r="6" spans="1:19" ht="16.5" thickTop="1" thickBot="1" x14ac:dyDescent="0.3">
      <c r="A6" s="69"/>
      <c r="B6" s="68"/>
      <c r="C6" s="68"/>
      <c r="D6" s="68"/>
      <c r="E6" s="68"/>
      <c r="F6" s="68"/>
      <c r="G6" s="68"/>
      <c r="H6" s="68"/>
      <c r="I6" s="68"/>
      <c r="J6" s="68"/>
      <c r="L6" s="149"/>
      <c r="M6" s="149"/>
      <c r="N6" s="149"/>
      <c r="O6" s="149"/>
      <c r="P6" s="149"/>
      <c r="Q6" s="149"/>
    </row>
    <row r="7" spans="1:19" ht="16.5" thickTop="1" thickBot="1" x14ac:dyDescent="0.3">
      <c r="A7" s="69"/>
      <c r="B7" s="68"/>
      <c r="C7" s="68"/>
      <c r="D7" s="68"/>
      <c r="E7" s="68"/>
      <c r="F7" s="68"/>
      <c r="G7" s="68"/>
      <c r="H7" s="68"/>
      <c r="I7" s="68"/>
      <c r="J7" s="68"/>
      <c r="L7" s="150" t="s">
        <v>53</v>
      </c>
      <c r="M7" s="151"/>
      <c r="N7" s="151"/>
      <c r="O7" s="151"/>
      <c r="P7" s="151"/>
      <c r="Q7" s="152"/>
    </row>
    <row r="8" spans="1:19" x14ac:dyDescent="0.25">
      <c r="A8" s="69"/>
      <c r="B8" s="68"/>
      <c r="C8" s="68"/>
      <c r="D8" s="68"/>
      <c r="E8" s="68"/>
      <c r="F8" s="68"/>
      <c r="G8" s="68"/>
      <c r="H8" s="68"/>
      <c r="I8" s="68"/>
      <c r="J8" s="68"/>
      <c r="L8" s="41" t="s">
        <v>54</v>
      </c>
      <c r="M8" s="119" t="s">
        <v>59</v>
      </c>
      <c r="N8" s="119"/>
      <c r="O8" s="119"/>
      <c r="P8" s="119"/>
      <c r="Q8" s="120"/>
    </row>
    <row r="9" spans="1:19" x14ac:dyDescent="0.25">
      <c r="L9" s="42" t="s">
        <v>0</v>
      </c>
      <c r="M9" s="142" t="s">
        <v>60</v>
      </c>
      <c r="N9" s="142"/>
      <c r="O9" s="142"/>
      <c r="P9" s="142"/>
      <c r="Q9" s="143"/>
    </row>
    <row r="10" spans="1:19" x14ac:dyDescent="0.25">
      <c r="L10" s="43" t="s">
        <v>55</v>
      </c>
      <c r="M10" s="136" t="s">
        <v>61</v>
      </c>
      <c r="N10" s="136"/>
      <c r="O10" s="136"/>
      <c r="P10" s="136"/>
      <c r="Q10" s="137"/>
    </row>
    <row r="11" spans="1:19" x14ac:dyDescent="0.25">
      <c r="L11" s="138" t="s">
        <v>56</v>
      </c>
      <c r="M11" s="136" t="s">
        <v>62</v>
      </c>
      <c r="N11" s="136"/>
      <c r="O11" s="136"/>
      <c r="P11" s="136"/>
      <c r="Q11" s="137"/>
    </row>
    <row r="12" spans="1:19" x14ac:dyDescent="0.25">
      <c r="L12" s="138"/>
      <c r="M12" s="136"/>
      <c r="N12" s="136"/>
      <c r="O12" s="136"/>
      <c r="P12" s="136"/>
      <c r="Q12" s="137"/>
    </row>
    <row r="13" spans="1:19" ht="15" customHeight="1" x14ac:dyDescent="0.25">
      <c r="L13" s="59" t="s">
        <v>114</v>
      </c>
      <c r="M13" s="168" t="s">
        <v>115</v>
      </c>
      <c r="N13" s="169"/>
      <c r="O13" s="169"/>
      <c r="P13" s="169"/>
      <c r="Q13" s="170"/>
    </row>
    <row r="14" spans="1:19" ht="30" x14ac:dyDescent="0.25">
      <c r="L14" s="59" t="s">
        <v>117</v>
      </c>
      <c r="M14" s="168" t="s">
        <v>118</v>
      </c>
      <c r="N14" s="169"/>
      <c r="O14" s="169"/>
      <c r="P14" s="169"/>
      <c r="Q14" s="170"/>
    </row>
    <row r="15" spans="1:19" ht="30" x14ac:dyDescent="0.25">
      <c r="L15" s="59" t="s">
        <v>116</v>
      </c>
      <c r="M15" s="168" t="s">
        <v>119</v>
      </c>
      <c r="N15" s="169"/>
      <c r="O15" s="169"/>
      <c r="P15" s="169"/>
      <c r="Q15" s="170"/>
    </row>
    <row r="16" spans="1:19" ht="30" x14ac:dyDescent="0.25">
      <c r="L16" s="59" t="s">
        <v>120</v>
      </c>
      <c r="M16" s="168" t="s">
        <v>121</v>
      </c>
      <c r="N16" s="169"/>
      <c r="O16" s="169"/>
      <c r="P16" s="169"/>
      <c r="Q16" s="170"/>
    </row>
    <row r="17" spans="12:17" x14ac:dyDescent="0.25">
      <c r="L17" s="43" t="s">
        <v>4</v>
      </c>
      <c r="M17" s="144" t="s">
        <v>168</v>
      </c>
      <c r="N17" s="144"/>
      <c r="O17" s="144"/>
      <c r="P17" s="144"/>
      <c r="Q17" s="145"/>
    </row>
    <row r="18" spans="12:17" ht="105" customHeight="1" x14ac:dyDescent="0.25">
      <c r="L18" s="85" t="s">
        <v>150</v>
      </c>
      <c r="M18" s="146" t="s">
        <v>157</v>
      </c>
      <c r="N18" s="147"/>
      <c r="O18" s="147"/>
      <c r="P18" s="147"/>
      <c r="Q18" s="148"/>
    </row>
    <row r="19" spans="12:17" ht="15.75" thickBot="1" x14ac:dyDescent="0.3">
      <c r="L19" s="44" t="s">
        <v>65</v>
      </c>
      <c r="M19" s="134" t="s">
        <v>66</v>
      </c>
      <c r="N19" s="134"/>
      <c r="O19" s="134"/>
      <c r="P19" s="134"/>
      <c r="Q19" s="135"/>
    </row>
    <row r="20" spans="12:17" ht="15.75" thickBot="1" x14ac:dyDescent="0.3">
      <c r="L20" s="132"/>
      <c r="M20" s="133"/>
      <c r="N20" s="133"/>
      <c r="O20" s="126"/>
      <c r="P20" s="126"/>
      <c r="Q20" s="127"/>
    </row>
    <row r="21" spans="12:17" ht="30" x14ac:dyDescent="0.25">
      <c r="L21" s="45" t="s">
        <v>67</v>
      </c>
      <c r="M21" s="46" t="s">
        <v>74</v>
      </c>
      <c r="N21" s="52"/>
      <c r="O21" s="128"/>
      <c r="P21" s="128"/>
      <c r="Q21" s="129"/>
    </row>
    <row r="22" spans="12:17" x14ac:dyDescent="0.25">
      <c r="L22" s="42" t="s">
        <v>44</v>
      </c>
      <c r="M22" s="47" t="s">
        <v>75</v>
      </c>
      <c r="N22" s="48"/>
      <c r="O22" s="128"/>
      <c r="P22" s="128"/>
      <c r="Q22" s="129"/>
    </row>
    <row r="23" spans="12:17" x14ac:dyDescent="0.25">
      <c r="L23" s="43" t="s">
        <v>113</v>
      </c>
      <c r="M23" s="49" t="s">
        <v>76</v>
      </c>
      <c r="N23" s="50"/>
      <c r="O23" s="128"/>
      <c r="P23" s="128"/>
      <c r="Q23" s="129"/>
    </row>
    <row r="24" spans="12:17" x14ac:dyDescent="0.25">
      <c r="L24" s="162"/>
      <c r="M24" s="49" t="s">
        <v>77</v>
      </c>
      <c r="N24" s="50"/>
      <c r="O24" s="128"/>
      <c r="P24" s="128"/>
      <c r="Q24" s="129"/>
    </row>
    <row r="25" spans="12:17" x14ac:dyDescent="0.25">
      <c r="L25" s="163"/>
      <c r="M25" s="124"/>
      <c r="N25" s="122"/>
      <c r="O25" s="128"/>
      <c r="P25" s="128"/>
      <c r="Q25" s="129"/>
    </row>
    <row r="26" spans="12:17" ht="15.75" thickBot="1" x14ac:dyDescent="0.3">
      <c r="L26" s="164"/>
      <c r="M26" s="125"/>
      <c r="N26" s="123"/>
      <c r="O26" s="130"/>
      <c r="P26" s="130"/>
      <c r="Q26" s="131"/>
    </row>
    <row r="27" spans="12:17" ht="15.75" thickTop="1" x14ac:dyDescent="0.25"/>
  </sheetData>
  <mergeCells count="24">
    <mergeCell ref="L6:Q6"/>
    <mergeCell ref="M13:Q13"/>
    <mergeCell ref="M14:Q14"/>
    <mergeCell ref="M15:Q15"/>
    <mergeCell ref="M16:Q16"/>
    <mergeCell ref="L1:Q1"/>
    <mergeCell ref="L2:N2"/>
    <mergeCell ref="L3:N3"/>
    <mergeCell ref="L4:N4"/>
    <mergeCell ref="L5:O5"/>
    <mergeCell ref="M19:Q19"/>
    <mergeCell ref="L7:Q7"/>
    <mergeCell ref="M8:Q8"/>
    <mergeCell ref="M9:Q9"/>
    <mergeCell ref="M10:Q10"/>
    <mergeCell ref="L11:L12"/>
    <mergeCell ref="M11:Q12"/>
    <mergeCell ref="M17:Q17"/>
    <mergeCell ref="M18:Q18"/>
    <mergeCell ref="L20:N20"/>
    <mergeCell ref="O20:Q26"/>
    <mergeCell ref="L24:L26"/>
    <mergeCell ref="M25:M26"/>
    <mergeCell ref="N25:N26"/>
  </mergeCells>
  <dataValidations count="3">
    <dataValidation type="list" allowBlank="1" showInputMessage="1" showErrorMessage="1" sqref="G2:G1048576" xr:uid="{00000000-0002-0000-0500-000000000000}">
      <formula1>$L$22:$L$23</formula1>
    </dataValidation>
    <dataValidation type="list" operator="greaterThanOrEqual" allowBlank="1" showInputMessage="1" showErrorMessage="1" sqref="I2:I1048576" xr:uid="{00000000-0002-0000-0500-000001000000}">
      <formula1>$S$2:$S$4</formula1>
    </dataValidation>
    <dataValidation type="whole" operator="greaterThanOrEqual" allowBlank="1" showInputMessage="1" showErrorMessage="1" sqref="H1:H1048576" xr:uid="{00000000-0002-0000-0500-000002000000}">
      <formula1>2018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S27"/>
  <sheetViews>
    <sheetView topLeftCell="G1" zoomScale="115" zoomScaleNormal="115" workbookViewId="0">
      <selection activeCell="M17" sqref="M17:O17"/>
    </sheetView>
  </sheetViews>
  <sheetFormatPr baseColWidth="10" defaultRowHeight="15" x14ac:dyDescent="0.25"/>
  <cols>
    <col min="1" max="1" width="11.42578125" style="9"/>
    <col min="2" max="2" width="107.42578125" style="10" customWidth="1"/>
    <col min="3" max="3" width="28.7109375" style="10" customWidth="1"/>
    <col min="4" max="4" width="37" style="10" customWidth="1"/>
    <col min="5" max="5" width="32.85546875" style="10" customWidth="1"/>
    <col min="6" max="8" width="29.7109375" style="10" customWidth="1"/>
    <col min="9" max="10" width="22.7109375" style="10" customWidth="1"/>
    <col min="12" max="12" width="20.140625" customWidth="1"/>
    <col min="13" max="13" width="41.28515625" customWidth="1"/>
    <col min="16" max="16" width="0" hidden="1" customWidth="1"/>
    <col min="19" max="19" width="0" hidden="1" customWidth="1"/>
  </cols>
  <sheetData>
    <row r="1" spans="1:19" ht="30.75" thickTop="1" thickBot="1" x14ac:dyDescent="0.3">
      <c r="A1" s="12" t="s">
        <v>0</v>
      </c>
      <c r="B1" s="13" t="s">
        <v>17</v>
      </c>
      <c r="C1" s="13" t="s">
        <v>18</v>
      </c>
      <c r="D1" s="13" t="s">
        <v>19</v>
      </c>
      <c r="E1" s="13" t="s">
        <v>107</v>
      </c>
      <c r="F1" s="13" t="s">
        <v>22</v>
      </c>
      <c r="G1" s="13" t="s">
        <v>28</v>
      </c>
      <c r="H1" s="77" t="s">
        <v>150</v>
      </c>
      <c r="I1" s="13" t="s">
        <v>123</v>
      </c>
      <c r="J1" s="13" t="s">
        <v>65</v>
      </c>
      <c r="L1" s="153" t="s">
        <v>79</v>
      </c>
      <c r="M1" s="154"/>
      <c r="N1" s="154"/>
      <c r="O1" s="155"/>
      <c r="P1" t="s">
        <v>20</v>
      </c>
      <c r="S1" s="78" t="s">
        <v>151</v>
      </c>
    </row>
    <row r="2" spans="1:19" ht="16.5" thickTop="1" thickBot="1" x14ac:dyDescent="0.3">
      <c r="A2" s="69"/>
      <c r="B2" s="70"/>
      <c r="C2" s="68"/>
      <c r="D2" s="68"/>
      <c r="E2" s="68"/>
      <c r="F2" s="68"/>
      <c r="G2" s="68"/>
      <c r="H2" s="68"/>
      <c r="I2" s="71">
        <f>IF(E2="Entidad Nacional",G2/120000000,IF(L2="Entidad Internacional",G2/100000000,0))</f>
        <v>0</v>
      </c>
      <c r="J2" s="72"/>
      <c r="L2" s="153" t="s">
        <v>80</v>
      </c>
      <c r="M2" s="154"/>
      <c r="N2" s="154"/>
      <c r="O2" s="31" t="s">
        <v>83</v>
      </c>
      <c r="P2" t="s">
        <v>23</v>
      </c>
      <c r="S2" s="79" t="s">
        <v>152</v>
      </c>
    </row>
    <row r="3" spans="1:19" ht="15.75" thickTop="1" x14ac:dyDescent="0.25">
      <c r="A3" s="69"/>
      <c r="B3" s="70"/>
      <c r="C3" s="68"/>
      <c r="D3" s="68"/>
      <c r="E3" s="68"/>
      <c r="F3" s="68"/>
      <c r="G3" s="68"/>
      <c r="H3" s="68"/>
      <c r="I3" s="71">
        <f t="shared" ref="I3:I27" si="0">IF(E3="Entidad Nacional",G3/120000000,IF(L3="Entidad Internacional",G3/100000000,0))</f>
        <v>0</v>
      </c>
      <c r="J3" s="68"/>
      <c r="L3" s="156" t="s">
        <v>103</v>
      </c>
      <c r="M3" s="157"/>
      <c r="N3" s="157"/>
      <c r="O3" s="60">
        <f>Calculadora!O3</f>
        <v>0</v>
      </c>
      <c r="P3" t="s">
        <v>21</v>
      </c>
      <c r="S3" s="79" t="s">
        <v>153</v>
      </c>
    </row>
    <row r="4" spans="1:19" x14ac:dyDescent="0.25">
      <c r="A4" s="69"/>
      <c r="B4" s="70"/>
      <c r="C4" s="68"/>
      <c r="D4" s="68"/>
      <c r="E4" s="68"/>
      <c r="F4" s="68"/>
      <c r="G4" s="68"/>
      <c r="H4" s="68"/>
      <c r="I4" s="71">
        <f t="shared" si="0"/>
        <v>0</v>
      </c>
      <c r="J4" s="68"/>
      <c r="L4" s="158" t="s">
        <v>104</v>
      </c>
      <c r="M4" s="159"/>
      <c r="N4" s="159"/>
      <c r="O4" s="60">
        <f>Calculadora!O4</f>
        <v>0</v>
      </c>
      <c r="P4" t="s">
        <v>24</v>
      </c>
      <c r="S4" s="79" t="s">
        <v>154</v>
      </c>
    </row>
    <row r="5" spans="1:19" ht="15.75" thickBot="1" x14ac:dyDescent="0.3">
      <c r="A5" s="69"/>
      <c r="B5" s="70"/>
      <c r="C5" s="68"/>
      <c r="D5" s="68"/>
      <c r="E5" s="68"/>
      <c r="F5" s="68"/>
      <c r="G5" s="68"/>
      <c r="H5" s="68"/>
      <c r="I5" s="71">
        <f t="shared" si="0"/>
        <v>0</v>
      </c>
      <c r="J5" s="68"/>
      <c r="L5" s="160" t="s">
        <v>84</v>
      </c>
      <c r="M5" s="161"/>
      <c r="N5" s="161"/>
      <c r="O5" s="61">
        <f>IF(SUM(O3:O4)&gt;100,100,SUM(O3:O4))</f>
        <v>0</v>
      </c>
      <c r="P5" t="s">
        <v>25</v>
      </c>
    </row>
    <row r="6" spans="1:19" ht="16.5" thickTop="1" thickBot="1" x14ac:dyDescent="0.3">
      <c r="A6" s="69"/>
      <c r="B6" s="70"/>
      <c r="C6" s="68"/>
      <c r="D6" s="68"/>
      <c r="E6" s="68"/>
      <c r="F6" s="68"/>
      <c r="G6" s="68"/>
      <c r="H6" s="68"/>
      <c r="I6" s="71">
        <f t="shared" si="0"/>
        <v>0</v>
      </c>
      <c r="J6" s="68"/>
      <c r="L6" s="149"/>
      <c r="M6" s="149"/>
      <c r="N6" s="149"/>
      <c r="O6" s="149"/>
      <c r="P6" t="s">
        <v>26</v>
      </c>
    </row>
    <row r="7" spans="1:19" ht="16.5" thickTop="1" thickBot="1" x14ac:dyDescent="0.3">
      <c r="A7" s="73"/>
      <c r="B7" s="74"/>
      <c r="C7" s="68"/>
      <c r="D7" s="67"/>
      <c r="E7" s="68"/>
      <c r="F7" s="67"/>
      <c r="G7" s="67"/>
      <c r="H7" s="67"/>
      <c r="I7" s="71">
        <f t="shared" si="0"/>
        <v>0</v>
      </c>
      <c r="J7" s="67"/>
      <c r="L7" s="150" t="s">
        <v>53</v>
      </c>
      <c r="M7" s="151"/>
      <c r="N7" s="151"/>
      <c r="O7" s="152"/>
      <c r="P7" t="s">
        <v>27</v>
      </c>
    </row>
    <row r="8" spans="1:19" x14ac:dyDescent="0.25">
      <c r="A8" s="73"/>
      <c r="B8" s="74"/>
      <c r="C8" s="68"/>
      <c r="D8" s="67"/>
      <c r="E8" s="68"/>
      <c r="F8" s="67"/>
      <c r="G8" s="67"/>
      <c r="H8" s="67"/>
      <c r="I8" s="71">
        <f t="shared" si="0"/>
        <v>0</v>
      </c>
      <c r="J8" s="67"/>
      <c r="L8" s="41" t="s">
        <v>54</v>
      </c>
      <c r="M8" s="119" t="s">
        <v>59</v>
      </c>
      <c r="N8" s="119"/>
      <c r="O8" s="120"/>
    </row>
    <row r="9" spans="1:19" x14ac:dyDescent="0.25">
      <c r="A9" s="73"/>
      <c r="B9" s="74"/>
      <c r="C9" s="68"/>
      <c r="D9" s="67"/>
      <c r="E9" s="68"/>
      <c r="F9" s="67"/>
      <c r="G9" s="67"/>
      <c r="H9" s="67"/>
      <c r="I9" s="71">
        <f t="shared" si="0"/>
        <v>0</v>
      </c>
      <c r="J9" s="67"/>
      <c r="L9" s="42" t="s">
        <v>0</v>
      </c>
      <c r="M9" s="142" t="s">
        <v>60</v>
      </c>
      <c r="N9" s="142"/>
      <c r="O9" s="143"/>
    </row>
    <row r="10" spans="1:19" x14ac:dyDescent="0.25">
      <c r="A10" s="73"/>
      <c r="B10" s="74"/>
      <c r="C10" s="68"/>
      <c r="D10" s="75"/>
      <c r="E10" s="68"/>
      <c r="F10" s="67"/>
      <c r="G10" s="67"/>
      <c r="H10" s="67"/>
      <c r="I10" s="71">
        <f t="shared" si="0"/>
        <v>0</v>
      </c>
      <c r="J10" s="67"/>
      <c r="L10" s="43" t="s">
        <v>17</v>
      </c>
      <c r="M10" s="136" t="s">
        <v>141</v>
      </c>
      <c r="N10" s="136"/>
      <c r="O10" s="137"/>
    </row>
    <row r="11" spans="1:19" x14ac:dyDescent="0.25">
      <c r="A11" s="73"/>
      <c r="B11" s="74"/>
      <c r="C11" s="68"/>
      <c r="D11" s="67"/>
      <c r="E11" s="68"/>
      <c r="F11" s="67"/>
      <c r="G11" s="67"/>
      <c r="H11" s="67"/>
      <c r="I11" s="71">
        <f t="shared" si="0"/>
        <v>0</v>
      </c>
      <c r="J11" s="67"/>
      <c r="L11" s="138" t="s">
        <v>56</v>
      </c>
      <c r="M11" s="136" t="s">
        <v>62</v>
      </c>
      <c r="N11" s="136"/>
      <c r="O11" s="137"/>
    </row>
    <row r="12" spans="1:19" x14ac:dyDescent="0.25">
      <c r="A12" s="73"/>
      <c r="B12" s="74"/>
      <c r="C12" s="67"/>
      <c r="D12" s="67"/>
      <c r="E12" s="68"/>
      <c r="F12" s="67"/>
      <c r="G12" s="67"/>
      <c r="H12" s="67"/>
      <c r="I12" s="71">
        <f t="shared" si="0"/>
        <v>0</v>
      </c>
      <c r="J12" s="67"/>
      <c r="L12" s="138"/>
      <c r="M12" s="136"/>
      <c r="N12" s="136"/>
      <c r="O12" s="137"/>
    </row>
    <row r="13" spans="1:19" ht="15" customHeight="1" x14ac:dyDescent="0.25">
      <c r="A13" s="73"/>
      <c r="B13" s="74"/>
      <c r="C13" s="67"/>
      <c r="D13" s="67"/>
      <c r="E13" s="68"/>
      <c r="F13" s="67"/>
      <c r="G13" s="76"/>
      <c r="H13" s="76"/>
      <c r="I13" s="71">
        <f t="shared" si="0"/>
        <v>0</v>
      </c>
      <c r="J13" s="67"/>
      <c r="L13" s="59" t="s">
        <v>19</v>
      </c>
      <c r="M13" s="136" t="s">
        <v>142</v>
      </c>
      <c r="N13" s="136"/>
      <c r="O13" s="137"/>
    </row>
    <row r="14" spans="1:19" x14ac:dyDescent="0.25">
      <c r="A14" s="73"/>
      <c r="B14" s="74"/>
      <c r="C14" s="68"/>
      <c r="D14" s="67"/>
      <c r="E14" s="67"/>
      <c r="F14" s="67"/>
      <c r="G14" s="67"/>
      <c r="H14" s="67"/>
      <c r="I14" s="71">
        <f t="shared" si="0"/>
        <v>0</v>
      </c>
      <c r="J14" s="67"/>
      <c r="L14" s="43" t="s">
        <v>143</v>
      </c>
      <c r="M14" s="144" t="s">
        <v>144</v>
      </c>
      <c r="N14" s="144"/>
      <c r="O14" s="145"/>
    </row>
    <row r="15" spans="1:19" x14ac:dyDescent="0.25">
      <c r="A15" s="73"/>
      <c r="B15" s="74"/>
      <c r="C15" s="68"/>
      <c r="D15" s="67"/>
      <c r="E15" s="67"/>
      <c r="F15" s="67"/>
      <c r="G15" s="67"/>
      <c r="H15" s="67"/>
      <c r="I15" s="71">
        <f t="shared" si="0"/>
        <v>0</v>
      </c>
      <c r="J15" s="67"/>
      <c r="L15" s="43" t="s">
        <v>4</v>
      </c>
      <c r="M15" s="144" t="s">
        <v>168</v>
      </c>
      <c r="N15" s="144"/>
      <c r="O15" s="145"/>
      <c r="P15" s="144"/>
      <c r="Q15" s="144"/>
    </row>
    <row r="16" spans="1:19" x14ac:dyDescent="0.25">
      <c r="A16" s="73"/>
      <c r="B16" s="74"/>
      <c r="C16" s="68"/>
      <c r="D16" s="67"/>
      <c r="E16" s="67"/>
      <c r="F16" s="67"/>
      <c r="G16" s="67"/>
      <c r="H16" s="67"/>
      <c r="I16" s="71">
        <f t="shared" si="0"/>
        <v>0</v>
      </c>
      <c r="J16" s="67"/>
      <c r="L16" s="43" t="s">
        <v>145</v>
      </c>
      <c r="M16" s="144" t="s">
        <v>146</v>
      </c>
      <c r="N16" s="144"/>
      <c r="O16" s="145"/>
    </row>
    <row r="17" spans="1:15" ht="159" customHeight="1" x14ac:dyDescent="0.25">
      <c r="A17" s="73"/>
      <c r="B17" s="74"/>
      <c r="C17" s="68"/>
      <c r="D17" s="67"/>
      <c r="E17" s="67"/>
      <c r="F17" s="67"/>
      <c r="G17" s="67"/>
      <c r="H17" s="67"/>
      <c r="I17" s="71">
        <f t="shared" si="0"/>
        <v>0</v>
      </c>
      <c r="J17" s="67"/>
      <c r="L17" s="85" t="s">
        <v>150</v>
      </c>
      <c r="M17" s="146" t="s">
        <v>157</v>
      </c>
      <c r="N17" s="147"/>
      <c r="O17" s="148"/>
    </row>
    <row r="18" spans="1:15" x14ac:dyDescent="0.25">
      <c r="A18" s="73"/>
      <c r="B18" s="67"/>
      <c r="C18" s="67"/>
      <c r="D18" s="67"/>
      <c r="E18" s="67"/>
      <c r="F18" s="67"/>
      <c r="G18" s="67"/>
      <c r="H18" s="67"/>
      <c r="I18" s="71">
        <f t="shared" si="0"/>
        <v>0</v>
      </c>
      <c r="J18" s="67"/>
      <c r="L18" s="43" t="s">
        <v>123</v>
      </c>
      <c r="M18" s="144" t="s">
        <v>147</v>
      </c>
      <c r="N18" s="144"/>
      <c r="O18" s="145"/>
    </row>
    <row r="19" spans="1:15" ht="15.75" thickBot="1" x14ac:dyDescent="0.3">
      <c r="A19" s="73"/>
      <c r="B19" s="67"/>
      <c r="C19" s="67"/>
      <c r="D19" s="67"/>
      <c r="E19" s="67"/>
      <c r="F19" s="67"/>
      <c r="G19" s="67"/>
      <c r="H19" s="67"/>
      <c r="I19" s="71">
        <f t="shared" si="0"/>
        <v>0</v>
      </c>
      <c r="J19" s="67"/>
      <c r="L19" s="44" t="s">
        <v>65</v>
      </c>
      <c r="M19" s="134" t="s">
        <v>66</v>
      </c>
      <c r="N19" s="134"/>
      <c r="O19" s="135"/>
    </row>
    <row r="20" spans="1:15" ht="15.75" thickBot="1" x14ac:dyDescent="0.3">
      <c r="A20" s="73"/>
      <c r="B20" s="67"/>
      <c r="C20" s="67"/>
      <c r="D20" s="67"/>
      <c r="E20" s="67"/>
      <c r="F20" s="67"/>
      <c r="G20" s="67"/>
      <c r="H20" s="67"/>
      <c r="I20" s="71">
        <f t="shared" si="0"/>
        <v>0</v>
      </c>
      <c r="J20" s="67"/>
      <c r="L20" s="132"/>
      <c r="M20" s="133"/>
      <c r="N20" s="133"/>
      <c r="O20" s="127"/>
    </row>
    <row r="21" spans="1:15" ht="30" x14ac:dyDescent="0.25">
      <c r="I21" s="71">
        <f t="shared" si="0"/>
        <v>0</v>
      </c>
      <c r="L21" s="45" t="s">
        <v>67</v>
      </c>
      <c r="M21" s="46" t="s">
        <v>74</v>
      </c>
      <c r="N21" s="52"/>
      <c r="O21" s="129"/>
    </row>
    <row r="22" spans="1:15" x14ac:dyDescent="0.25">
      <c r="I22" s="71">
        <f t="shared" si="0"/>
        <v>0</v>
      </c>
      <c r="L22" s="42" t="s">
        <v>105</v>
      </c>
      <c r="M22" s="47" t="s">
        <v>75</v>
      </c>
      <c r="N22" s="48"/>
      <c r="O22" s="129"/>
    </row>
    <row r="23" spans="1:15" x14ac:dyDescent="0.25">
      <c r="I23" s="71">
        <f t="shared" si="0"/>
        <v>0</v>
      </c>
      <c r="L23" s="43" t="s">
        <v>106</v>
      </c>
      <c r="M23" s="49" t="s">
        <v>76</v>
      </c>
      <c r="N23" s="50"/>
      <c r="O23" s="129"/>
    </row>
    <row r="24" spans="1:15" x14ac:dyDescent="0.25">
      <c r="I24" s="71">
        <f t="shared" si="0"/>
        <v>0</v>
      </c>
      <c r="L24" s="162"/>
      <c r="M24" s="49" t="s">
        <v>77</v>
      </c>
      <c r="N24" s="50"/>
      <c r="O24" s="129"/>
    </row>
    <row r="25" spans="1:15" x14ac:dyDescent="0.25">
      <c r="I25" s="71">
        <f t="shared" si="0"/>
        <v>0</v>
      </c>
      <c r="L25" s="163"/>
      <c r="M25" s="124"/>
      <c r="N25" s="122"/>
      <c r="O25" s="129"/>
    </row>
    <row r="26" spans="1:15" ht="15.75" thickBot="1" x14ac:dyDescent="0.3">
      <c r="I26" s="71">
        <f t="shared" si="0"/>
        <v>0</v>
      </c>
      <c r="L26" s="164"/>
      <c r="M26" s="125"/>
      <c r="N26" s="123"/>
      <c r="O26" s="131"/>
    </row>
    <row r="27" spans="1:15" ht="15.75" thickTop="1" x14ac:dyDescent="0.25">
      <c r="I27" s="71">
        <f t="shared" si="0"/>
        <v>0</v>
      </c>
    </row>
  </sheetData>
  <mergeCells count="25">
    <mergeCell ref="L1:O1"/>
    <mergeCell ref="L2:N2"/>
    <mergeCell ref="L3:N3"/>
    <mergeCell ref="L4:N4"/>
    <mergeCell ref="L5:N5"/>
    <mergeCell ref="M19:O19"/>
    <mergeCell ref="L6:O6"/>
    <mergeCell ref="L7:O7"/>
    <mergeCell ref="M8:O8"/>
    <mergeCell ref="M9:O9"/>
    <mergeCell ref="M10:O10"/>
    <mergeCell ref="L11:L12"/>
    <mergeCell ref="M11:O12"/>
    <mergeCell ref="M13:O13"/>
    <mergeCell ref="M14:O14"/>
    <mergeCell ref="M15:O15"/>
    <mergeCell ref="M16:O16"/>
    <mergeCell ref="M18:O18"/>
    <mergeCell ref="M17:O17"/>
    <mergeCell ref="P15:Q15"/>
    <mergeCell ref="L20:N20"/>
    <mergeCell ref="O20:O26"/>
    <mergeCell ref="L24:L26"/>
    <mergeCell ref="M25:M26"/>
    <mergeCell ref="N25:N26"/>
  </mergeCells>
  <dataValidations count="3">
    <dataValidation type="list" allowBlank="1" showInputMessage="1" showErrorMessage="1" sqref="E2:E1048576" xr:uid="{00000000-0002-0000-0600-000000000000}">
      <formula1>$L$22:$L$23</formula1>
    </dataValidation>
    <dataValidation type="list" allowBlank="1" showInputMessage="1" showErrorMessage="1" sqref="H2:H1048576" xr:uid="{00000000-0002-0000-0600-000001000000}">
      <formula1>$S$2:$S$4</formula1>
    </dataValidation>
    <dataValidation type="whole" operator="greaterThanOrEqual" allowBlank="1" showInputMessage="1" showErrorMessage="1" sqref="F1:F1048576" xr:uid="{00000000-0002-0000-0600-000002000000}">
      <formula1>2018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A1:R34"/>
  <sheetViews>
    <sheetView workbookViewId="0">
      <selection activeCell="N10" sqref="N10"/>
    </sheetView>
  </sheetViews>
  <sheetFormatPr baseColWidth="10" defaultRowHeight="15" x14ac:dyDescent="0.25"/>
  <cols>
    <col min="1" max="1" width="15.28515625" customWidth="1"/>
    <col min="4" max="4" width="18.28515625" bestFit="1" customWidth="1"/>
    <col min="7" max="7" width="18.28515625" bestFit="1" customWidth="1"/>
  </cols>
  <sheetData>
    <row r="1" spans="1:18" x14ac:dyDescent="0.25">
      <c r="A1" s="171" t="s">
        <v>109</v>
      </c>
      <c r="B1" s="171"/>
      <c r="C1" s="171"/>
      <c r="D1" s="171" t="s">
        <v>100</v>
      </c>
      <c r="E1" s="171"/>
      <c r="F1" s="171"/>
      <c r="G1" s="171" t="s">
        <v>101</v>
      </c>
      <c r="H1" s="171"/>
      <c r="I1" s="171"/>
      <c r="J1" s="171" t="s">
        <v>102</v>
      </c>
      <c r="K1" s="171"/>
      <c r="L1" s="171"/>
      <c r="M1" s="171" t="s">
        <v>108</v>
      </c>
      <c r="N1" s="171"/>
      <c r="O1" s="171"/>
      <c r="P1" s="171" t="s">
        <v>73</v>
      </c>
      <c r="Q1" s="171"/>
      <c r="R1" s="171"/>
    </row>
    <row r="2" spans="1:18" x14ac:dyDescent="0.25">
      <c r="A2" t="s">
        <v>2</v>
      </c>
      <c r="B2" t="s">
        <v>5</v>
      </c>
      <c r="C2" t="s">
        <v>3</v>
      </c>
      <c r="D2" t="s">
        <v>2</v>
      </c>
      <c r="E2" t="s">
        <v>5</v>
      </c>
      <c r="F2" t="s">
        <v>3</v>
      </c>
      <c r="G2" t="s">
        <v>2</v>
      </c>
      <c r="H2" t="s">
        <v>5</v>
      </c>
      <c r="I2" t="s">
        <v>3</v>
      </c>
      <c r="J2" t="s">
        <v>2</v>
      </c>
      <c r="K2" t="s">
        <v>5</v>
      </c>
      <c r="L2" t="s">
        <v>3</v>
      </c>
      <c r="M2" t="s">
        <v>2</v>
      </c>
      <c r="N2" t="s">
        <v>5</v>
      </c>
      <c r="O2" t="s">
        <v>3</v>
      </c>
      <c r="P2" t="s">
        <v>2</v>
      </c>
      <c r="Q2" t="s">
        <v>5</v>
      </c>
      <c r="R2" t="s">
        <v>3</v>
      </c>
    </row>
    <row r="3" spans="1:18" x14ac:dyDescent="0.25">
      <c r="A3" s="172" t="s">
        <v>85</v>
      </c>
      <c r="B3" t="s">
        <v>75</v>
      </c>
      <c r="C3">
        <f>COUNTIFS('Productos de Nuevo Conocimiento'!J:J,Calculadora!B3,'Productos de Nuevo Conocimiento'!I:I,"Aprobado")+COUNTIFS('Productos de Nuevo Conocimiento'!J:J,Calculadora!B3,'Productos de Nuevo Conocimiento'!I:I,"Simulación")</f>
        <v>0</v>
      </c>
      <c r="D3" s="172" t="s">
        <v>85</v>
      </c>
      <c r="E3" t="s">
        <v>75</v>
      </c>
      <c r="F3">
        <f>COUNTIFS(DTI!H:H,Calculadora!E3,DTI!G:G,"Aprobado")+COUNTIFS(DTI!H:H,Calculadora!E3,DTI!G:G,"Simulación")</f>
        <v>0</v>
      </c>
      <c r="G3">
        <v>2017</v>
      </c>
      <c r="H3" t="s">
        <v>77</v>
      </c>
      <c r="I3">
        <f>COUNTIFS('Apropiación Social'!F:F,Calculadora!G3,'Apropiación Social'!I:I,Calculadora!H3)</f>
        <v>0</v>
      </c>
      <c r="J3" s="172" t="s">
        <v>85</v>
      </c>
      <c r="K3" t="s">
        <v>92</v>
      </c>
      <c r="L3">
        <f>COUNTIFS(Formación!B:B,Calculadora!K3,Formación!I:I,"Aprobado")+COUNTIFS(Formación!B:B,Calculadora!K3,Formación!I:I,"Simulación")</f>
        <v>0</v>
      </c>
      <c r="M3" s="172" t="s">
        <v>86</v>
      </c>
      <c r="N3" t="s">
        <v>105</v>
      </c>
      <c r="O3" s="62">
        <f>SUMIFS('Recursos Obtenidos'!I:I,'Recursos Obtenidos'!E:E,Calculadora!N3,'Recursos Obtenidos'!H:H,"Aprobado")+SUMIFS('Recursos Obtenidos'!I:I,'Recursos Obtenidos'!E:E,Calculadora!N3,'Recursos Obtenidos'!H:H,"Simulación")</f>
        <v>0</v>
      </c>
      <c r="P3" s="172" t="s">
        <v>85</v>
      </c>
      <c r="Q3" t="s">
        <v>75</v>
      </c>
      <c r="R3">
        <f>COUNTIFS(Patentes!G:G,Calculadora!Q3,Patentes!I:I,"Aprobado")+COUNTIFS(Patentes!G:G,Calculadora!Q3,Patentes!I:I,"Simulación")</f>
        <v>0</v>
      </c>
    </row>
    <row r="4" spans="1:18" x14ac:dyDescent="0.25">
      <c r="A4" s="172"/>
      <c r="B4" t="s">
        <v>76</v>
      </c>
      <c r="C4">
        <f>COUNTIFS('Productos de Nuevo Conocimiento'!J:J,Calculadora!B4,'Productos de Nuevo Conocimiento'!I:I,"Aprobado")+COUNTIFS('Productos de Nuevo Conocimiento'!J:J,Calculadora!B4,'Productos de Nuevo Conocimiento'!I:I,"Simulación")</f>
        <v>0</v>
      </c>
      <c r="D4" s="172"/>
      <c r="E4" t="s">
        <v>76</v>
      </c>
      <c r="F4">
        <f>COUNTIFS(DTI!H:H,Calculadora!E4,DTI!G:G,"Aprobado")+COUNTIFS(DTI!H:H,Calculadora!E4,DTI!G:G,"Simulación")</f>
        <v>0</v>
      </c>
      <c r="G4" s="172" t="s">
        <v>85</v>
      </c>
      <c r="H4" t="s">
        <v>75</v>
      </c>
      <c r="I4">
        <f>COUNTIFS('Apropiación Social'!I:I,Calculadora!H4,'Apropiación Social'!H:H,"Aprobado")+COUNTIFS('Apropiación Social'!I:I,Calculadora!H4,'Apropiación Social'!H:H,"Simulación")</f>
        <v>0</v>
      </c>
      <c r="J4" s="172"/>
      <c r="K4" t="s">
        <v>93</v>
      </c>
      <c r="L4">
        <f>COUNTIFS(Formación!B:B,Calculadora!K4,Formación!I:I,"Aprobado")+COUNTIFS(Formación!B:B,Calculadora!K4,Formación!I:I,"Simulación")</f>
        <v>0</v>
      </c>
      <c r="M4" s="172"/>
      <c r="N4" t="s">
        <v>106</v>
      </c>
      <c r="O4" s="62">
        <f>SUMIFS('Recursos Obtenidos'!I:I,'Recursos Obtenidos'!E:E,Calculadora!N4,'Recursos Obtenidos'!H:H,"Aprobado")+SUMIFS('Recursos Obtenidos'!I:I,'Recursos Obtenidos'!E:E,Calculadora!N4,'Recursos Obtenidos'!H:H,"Simulación")</f>
        <v>0</v>
      </c>
      <c r="P4" s="172"/>
      <c r="Q4" t="s">
        <v>76</v>
      </c>
      <c r="R4">
        <f>COUNTIFS(Patentes!G:G,Calculadora!Q4,Patentes!I:I,"Aprobado")+COUNTIFS(Patentes!G:G,Calculadora!Q4,Patentes!I:I,"Simulación")</f>
        <v>0</v>
      </c>
    </row>
    <row r="5" spans="1:18" x14ac:dyDescent="0.25">
      <c r="A5" s="172"/>
      <c r="B5" t="s">
        <v>77</v>
      </c>
      <c r="C5">
        <f>COUNTIFS('Productos de Nuevo Conocimiento'!J:J,Calculadora!B5,'Productos de Nuevo Conocimiento'!I:I,"Aprobado")+COUNTIFS('Productos de Nuevo Conocimiento'!J:J,Calculadora!B5,'Productos de Nuevo Conocimiento'!I:I,"Simulación")</f>
        <v>0</v>
      </c>
      <c r="D5" s="172"/>
      <c r="E5" t="s">
        <v>77</v>
      </c>
      <c r="F5">
        <f>COUNTIFS(DTI!H:H,Calculadora!E5,DTI!G:G,"Aprobado")+COUNTIFS(DTI!H:H,Calculadora!E5,DTI!G:G,"Simulación")</f>
        <v>0</v>
      </c>
      <c r="G5" s="172"/>
      <c r="H5" t="s">
        <v>76</v>
      </c>
      <c r="I5">
        <f>COUNTIFS('Apropiación Social'!I:I,Calculadora!H5,'Apropiación Social'!H:H,"Aprobado")+COUNTIFS('Apropiación Social'!I:I,Calculadora!H5,'Apropiación Social'!H:H,"Simulación")</f>
        <v>0</v>
      </c>
      <c r="J5" s="172"/>
      <c r="K5" t="s">
        <v>91</v>
      </c>
      <c r="L5">
        <f>COUNTIFS(Formación!B:B,Calculadora!K5,Formación!I:I,"Aprobado")+COUNTIFS(Formación!B:B,Calculadora!K5,Formación!I:I,"Simulación")</f>
        <v>0</v>
      </c>
      <c r="M5" s="171" t="s">
        <v>87</v>
      </c>
      <c r="N5" s="171"/>
      <c r="O5" s="62">
        <f>IF(SUM(O3:O4)&gt;100,100,SUM(O3:O4))</f>
        <v>0</v>
      </c>
      <c r="P5" s="172" t="s">
        <v>86</v>
      </c>
      <c r="Q5" t="s">
        <v>75</v>
      </c>
      <c r="R5">
        <f>R3*20</f>
        <v>0</v>
      </c>
    </row>
    <row r="6" spans="1:18" x14ac:dyDescent="0.25">
      <c r="A6" s="172"/>
      <c r="B6" t="s">
        <v>78</v>
      </c>
      <c r="C6">
        <f>COUNTIFS('Productos de Nuevo Conocimiento'!J:J,Calculadora!B6,'Productos de Nuevo Conocimiento'!I:I,"Aprobado")+COUNTIFS('Productos de Nuevo Conocimiento'!J:J,Calculadora!B6,'Productos de Nuevo Conocimiento'!I:I,"Simulación")</f>
        <v>0</v>
      </c>
      <c r="D6" s="172" t="s">
        <v>86</v>
      </c>
      <c r="E6" t="s">
        <v>75</v>
      </c>
      <c r="F6">
        <f>F3*10</f>
        <v>0</v>
      </c>
      <c r="G6" s="172"/>
      <c r="H6" t="s">
        <v>77</v>
      </c>
      <c r="I6">
        <f>COUNTIFS('Apropiación Social'!I:I,Calculadora!H6,'Apropiación Social'!H:H,"Aprobado")+COUNTIFS('Apropiación Social'!I:I,Calculadora!H6,'Apropiación Social'!H:H,"Simulación")</f>
        <v>0</v>
      </c>
      <c r="J6" s="172"/>
      <c r="K6" t="s">
        <v>94</v>
      </c>
      <c r="L6">
        <f>COUNTIFS(Formación!B:B,Calculadora!K6,Formación!I:I,"Aprobado")+COUNTIFS(Formación!B:B,Calculadora!K6,Formación!I:I,"Simulación")</f>
        <v>0</v>
      </c>
      <c r="P6" s="172"/>
      <c r="Q6" t="s">
        <v>76</v>
      </c>
      <c r="R6">
        <f>R4*10</f>
        <v>0</v>
      </c>
    </row>
    <row r="7" spans="1:18" x14ac:dyDescent="0.25">
      <c r="A7" s="172" t="s">
        <v>86</v>
      </c>
      <c r="B7" t="s">
        <v>75</v>
      </c>
      <c r="C7">
        <f>C3*10</f>
        <v>0</v>
      </c>
      <c r="D7" s="172"/>
      <c r="E7" t="s">
        <v>76</v>
      </c>
      <c r="F7">
        <f>F4*6</f>
        <v>0</v>
      </c>
      <c r="G7" s="172" t="s">
        <v>86</v>
      </c>
      <c r="H7" t="s">
        <v>75</v>
      </c>
      <c r="I7">
        <f>I4*5</f>
        <v>0</v>
      </c>
      <c r="J7" s="172"/>
      <c r="K7" t="s">
        <v>95</v>
      </c>
      <c r="L7">
        <f>COUNTIFS(Formación!B:B,Calculadora!K7,Formación!I:I,"Aprobado")+COUNTIFS(Formación!B:B,Calculadora!K7,Formación!I:I,"Simulación")</f>
        <v>0</v>
      </c>
      <c r="P7" s="1" t="s">
        <v>87</v>
      </c>
      <c r="Q7" s="1"/>
      <c r="R7">
        <f>SUM(R5:R6)</f>
        <v>0</v>
      </c>
    </row>
    <row r="8" spans="1:18" x14ac:dyDescent="0.25">
      <c r="A8" s="172"/>
      <c r="B8" t="s">
        <v>76</v>
      </c>
      <c r="C8">
        <f>C4*6</f>
        <v>0</v>
      </c>
      <c r="D8" s="172"/>
      <c r="E8" t="s">
        <v>77</v>
      </c>
      <c r="F8">
        <f>F5*3</f>
        <v>0</v>
      </c>
      <c r="G8" s="172"/>
      <c r="H8" t="s">
        <v>76</v>
      </c>
      <c r="I8">
        <f>I5*3</f>
        <v>0</v>
      </c>
      <c r="J8" s="172"/>
      <c r="K8" t="s">
        <v>96</v>
      </c>
      <c r="L8">
        <f>COUNTIFS(Formación!B:B,Calculadora!K8,Formación!I:I,"Aprobado")+COUNTIFS(Formación!B:B,Calculadora!K8,Formación!I:I,"Simulación")</f>
        <v>0</v>
      </c>
    </row>
    <row r="9" spans="1:18" ht="15" customHeight="1" x14ac:dyDescent="0.25">
      <c r="A9" s="172"/>
      <c r="B9" t="s">
        <v>77</v>
      </c>
      <c r="C9">
        <f>C5*3</f>
        <v>0</v>
      </c>
      <c r="D9" s="171" t="s">
        <v>87</v>
      </c>
      <c r="E9" s="171"/>
      <c r="F9">
        <f>SUM(F6:F8)</f>
        <v>0</v>
      </c>
      <c r="G9" s="172"/>
      <c r="H9" t="s">
        <v>77</v>
      </c>
      <c r="I9">
        <f>I6*1</f>
        <v>0</v>
      </c>
      <c r="J9" s="172" t="s">
        <v>86</v>
      </c>
      <c r="K9" t="s">
        <v>92</v>
      </c>
      <c r="L9">
        <f>L3*10</f>
        <v>0</v>
      </c>
    </row>
    <row r="10" spans="1:18" x14ac:dyDescent="0.25">
      <c r="A10" s="172"/>
      <c r="B10" t="s">
        <v>78</v>
      </c>
      <c r="C10">
        <f>C6*2</f>
        <v>0</v>
      </c>
      <c r="G10" s="171" t="s">
        <v>87</v>
      </c>
      <c r="H10" s="171"/>
      <c r="I10">
        <f>SUM(I7:I9)</f>
        <v>0</v>
      </c>
      <c r="J10" s="172"/>
      <c r="K10" t="s">
        <v>93</v>
      </c>
      <c r="L10">
        <f>L4*6</f>
        <v>0</v>
      </c>
    </row>
    <row r="11" spans="1:18" ht="30" customHeight="1" x14ac:dyDescent="0.25">
      <c r="A11" s="171" t="s">
        <v>87</v>
      </c>
      <c r="B11" s="171"/>
      <c r="C11">
        <f>SUM(C7:C10)</f>
        <v>0</v>
      </c>
      <c r="J11" s="172"/>
      <c r="K11" t="s">
        <v>91</v>
      </c>
      <c r="L11">
        <f>L5*5</f>
        <v>0</v>
      </c>
    </row>
    <row r="12" spans="1:18" ht="15" customHeight="1" x14ac:dyDescent="0.25">
      <c r="J12" s="172"/>
      <c r="K12" t="s">
        <v>94</v>
      </c>
      <c r="L12">
        <f>L6*3</f>
        <v>0</v>
      </c>
    </row>
    <row r="13" spans="1:18" ht="15" customHeight="1" x14ac:dyDescent="0.25">
      <c r="J13" s="172"/>
      <c r="K13" t="s">
        <v>95</v>
      </c>
      <c r="L13">
        <f>L7*2</f>
        <v>0</v>
      </c>
    </row>
    <row r="14" spans="1:18" x14ac:dyDescent="0.25">
      <c r="J14" s="172"/>
      <c r="K14" t="s">
        <v>96</v>
      </c>
      <c r="L14">
        <f>L8*1</f>
        <v>0</v>
      </c>
    </row>
    <row r="15" spans="1:18" ht="15" customHeight="1" x14ac:dyDescent="0.25">
      <c r="J15" s="171" t="s">
        <v>87</v>
      </c>
      <c r="K15" s="171"/>
      <c r="L15">
        <f>SUM(L9:L14)</f>
        <v>0</v>
      </c>
    </row>
    <row r="19" spans="10:11" ht="15" customHeight="1" x14ac:dyDescent="0.25"/>
    <row r="21" spans="10:11" ht="15" customHeight="1" x14ac:dyDescent="0.25"/>
    <row r="22" spans="10:11" x14ac:dyDescent="0.25">
      <c r="J22" s="171"/>
      <c r="K22" s="171"/>
    </row>
    <row r="25" spans="10:11" ht="15" customHeight="1" x14ac:dyDescent="0.25"/>
    <row r="27" spans="10:11" ht="15" customHeight="1" x14ac:dyDescent="0.25"/>
    <row r="34" ht="15" customHeight="1" x14ac:dyDescent="0.25"/>
  </sheetData>
  <mergeCells count="23">
    <mergeCell ref="A7:A10"/>
    <mergeCell ref="A11:B11"/>
    <mergeCell ref="D3:D5"/>
    <mergeCell ref="D6:D8"/>
    <mergeCell ref="J1:L1"/>
    <mergeCell ref="A1:C1"/>
    <mergeCell ref="A3:A6"/>
    <mergeCell ref="D9:E9"/>
    <mergeCell ref="G1:I1"/>
    <mergeCell ref="D1:F1"/>
    <mergeCell ref="J22:K22"/>
    <mergeCell ref="J3:J8"/>
    <mergeCell ref="J9:J14"/>
    <mergeCell ref="J15:K15"/>
    <mergeCell ref="G4:G6"/>
    <mergeCell ref="G7:G9"/>
    <mergeCell ref="G10:H10"/>
    <mergeCell ref="P1:R1"/>
    <mergeCell ref="P3:P4"/>
    <mergeCell ref="P5:P6"/>
    <mergeCell ref="M1:O1"/>
    <mergeCell ref="M3:M4"/>
    <mergeCell ref="M5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I1:P23"/>
  <sheetViews>
    <sheetView showGridLines="0" tabSelected="1" topLeftCell="D1" workbookViewId="0">
      <selection activeCell="Q10" sqref="Q10"/>
    </sheetView>
  </sheetViews>
  <sheetFormatPr baseColWidth="10" defaultRowHeight="15" x14ac:dyDescent="0.25"/>
  <cols>
    <col min="1" max="8" width="11.42578125" style="2"/>
    <col min="9" max="10" width="34.5703125" style="2" customWidth="1"/>
    <col min="11" max="11" width="28.28515625" style="2" customWidth="1"/>
    <col min="12" max="12" width="33.85546875" style="2" customWidth="1"/>
    <col min="13" max="16384" width="11.42578125" style="2"/>
  </cols>
  <sheetData>
    <row r="1" spans="9:15" x14ac:dyDescent="0.25">
      <c r="I1" s="114" t="s">
        <v>32</v>
      </c>
      <c r="J1" s="114"/>
      <c r="K1" s="114"/>
      <c r="L1" s="114"/>
      <c r="M1" s="114"/>
      <c r="N1" s="114"/>
      <c r="O1" s="114"/>
    </row>
    <row r="2" spans="9:15" x14ac:dyDescent="0.25">
      <c r="I2" s="114"/>
      <c r="J2" s="114"/>
      <c r="K2" s="114"/>
      <c r="L2" s="114"/>
      <c r="M2" s="114"/>
      <c r="N2" s="114"/>
      <c r="O2" s="114"/>
    </row>
    <row r="3" spans="9:15" x14ac:dyDescent="0.25">
      <c r="I3" s="114"/>
      <c r="J3" s="114"/>
      <c r="K3" s="114"/>
      <c r="L3" s="114"/>
      <c r="M3" s="114"/>
      <c r="N3" s="114"/>
      <c r="O3" s="114"/>
    </row>
    <row r="4" spans="9:15" x14ac:dyDescent="0.25">
      <c r="I4" s="115" t="s">
        <v>33</v>
      </c>
      <c r="J4" s="115"/>
      <c r="K4" s="115"/>
      <c r="L4" s="115"/>
      <c r="M4" s="115"/>
      <c r="N4" s="115"/>
      <c r="O4" s="115"/>
    </row>
    <row r="5" spans="9:15" x14ac:dyDescent="0.25">
      <c r="I5" s="115"/>
      <c r="J5" s="115"/>
      <c r="K5" s="115"/>
      <c r="L5" s="115"/>
      <c r="M5" s="115"/>
      <c r="N5" s="115"/>
      <c r="O5" s="115"/>
    </row>
    <row r="6" spans="9:15" ht="18.75" x14ac:dyDescent="0.3">
      <c r="I6" s="116" t="s">
        <v>148</v>
      </c>
      <c r="J6" s="116"/>
      <c r="K6" s="116"/>
      <c r="L6" s="116"/>
      <c r="M6" s="116"/>
      <c r="N6" s="116"/>
      <c r="O6" s="116"/>
    </row>
    <row r="7" spans="9:15" x14ac:dyDescent="0.25">
      <c r="I7" s="117" t="s">
        <v>34</v>
      </c>
      <c r="J7" s="117"/>
      <c r="K7" s="117"/>
      <c r="L7" s="117"/>
      <c r="M7" s="117"/>
      <c r="N7" s="117"/>
      <c r="O7" s="117"/>
    </row>
    <row r="8" spans="9:15" ht="15.75" thickBot="1" x14ac:dyDescent="0.3"/>
    <row r="9" spans="9:15" ht="30.75" thickTop="1" x14ac:dyDescent="0.25">
      <c r="I9" s="3" t="s">
        <v>88</v>
      </c>
      <c r="J9" s="176">
        <f>Calculadora!C11</f>
        <v>0</v>
      </c>
      <c r="K9" s="177"/>
      <c r="L9" s="4"/>
    </row>
    <row r="10" spans="9:15" ht="31.5" customHeight="1" x14ac:dyDescent="0.25">
      <c r="I10" s="5" t="s">
        <v>29</v>
      </c>
      <c r="J10" s="178">
        <f>Calculadora!L15</f>
        <v>0</v>
      </c>
      <c r="K10" s="179"/>
      <c r="L10" s="4"/>
    </row>
    <row r="11" spans="9:15" x14ac:dyDescent="0.25">
      <c r="I11" s="5" t="s">
        <v>30</v>
      </c>
      <c r="J11" s="92">
        <f>SUM('Recursos Obtenidos'!G:G)</f>
        <v>0</v>
      </c>
      <c r="K11" s="6">
        <f>Calculadora!O5</f>
        <v>0</v>
      </c>
      <c r="L11" s="4"/>
    </row>
    <row r="12" spans="9:15" x14ac:dyDescent="0.25">
      <c r="I12" s="5" t="s">
        <v>31</v>
      </c>
      <c r="J12" s="178"/>
      <c r="K12" s="179">
        <f>Patentes!Q5</f>
        <v>0</v>
      </c>
      <c r="L12" s="4"/>
    </row>
    <row r="13" spans="9:15" ht="30" x14ac:dyDescent="0.25">
      <c r="I13" s="7" t="s">
        <v>111</v>
      </c>
      <c r="J13" s="178"/>
      <c r="K13" s="179">
        <f>Calculadora!F9</f>
        <v>0</v>
      </c>
      <c r="L13" s="4"/>
    </row>
    <row r="14" spans="9:15" ht="30" x14ac:dyDescent="0.25">
      <c r="I14" s="7" t="s">
        <v>110</v>
      </c>
      <c r="J14" s="178"/>
      <c r="K14" s="179">
        <f>Calculadora!I10</f>
        <v>0</v>
      </c>
      <c r="L14" s="4"/>
    </row>
    <row r="15" spans="9:15" ht="16.5" thickBot="1" x14ac:dyDescent="0.3">
      <c r="I15" s="8" t="s">
        <v>35</v>
      </c>
      <c r="J15" s="180">
        <f>SUM(K9:K14)</f>
        <v>0</v>
      </c>
      <c r="K15" s="181"/>
      <c r="L15" s="4"/>
    </row>
    <row r="16" spans="9:15" ht="15.75" thickTop="1" x14ac:dyDescent="0.25">
      <c r="I16" s="4"/>
      <c r="J16" s="4"/>
      <c r="K16" s="4"/>
      <c r="L16" s="4"/>
    </row>
    <row r="17" spans="9:16" ht="19.5" thickBot="1" x14ac:dyDescent="0.35">
      <c r="I17" s="182" t="s">
        <v>160</v>
      </c>
      <c r="J17" s="182"/>
      <c r="K17" s="182" t="s">
        <v>45</v>
      </c>
      <c r="L17" s="182"/>
      <c r="M17" s="20"/>
    </row>
    <row r="18" spans="9:16" ht="46.5" customHeight="1" thickTop="1" x14ac:dyDescent="0.25">
      <c r="I18" s="93" t="s">
        <v>161</v>
      </c>
      <c r="J18" s="94" t="str">
        <f>IF((J9+J12)&gt;=L18,"Cumple con el Compromiso","No Cumple con el Compromiso")</f>
        <v>Cumple con el Compromiso</v>
      </c>
      <c r="K18" s="95" t="s">
        <v>46</v>
      </c>
      <c r="L18" s="96"/>
      <c r="N18" s="175" t="s">
        <v>167</v>
      </c>
      <c r="O18" s="175"/>
      <c r="P18" s="175"/>
    </row>
    <row r="19" spans="9:16" ht="31.5" customHeight="1" x14ac:dyDescent="0.25">
      <c r="I19" s="95" t="s">
        <v>162</v>
      </c>
      <c r="J19" s="97" t="str">
        <f>IF(J10&gt;=L19,"Cumple con el Compromiso","No Cumple con el Compromiso")</f>
        <v>Cumple con el Compromiso</v>
      </c>
      <c r="K19" s="98" t="s">
        <v>47</v>
      </c>
      <c r="L19" s="99"/>
      <c r="N19" s="175"/>
      <c r="O19" s="175"/>
      <c r="P19" s="175"/>
    </row>
    <row r="20" spans="9:16" ht="30.75" customHeight="1" x14ac:dyDescent="0.25">
      <c r="I20" s="95" t="s">
        <v>163</v>
      </c>
      <c r="J20" s="97" t="str">
        <f>IF(J11&gt;=L20,"Cumple con el Compromiso",IF(K11&gt;=L21,"Cumple con el Compromiso","No Cumple con el Compromiso"))</f>
        <v>Cumple con el Compromiso</v>
      </c>
      <c r="K20" s="173" t="s">
        <v>164</v>
      </c>
      <c r="L20" s="99"/>
      <c r="N20" s="175"/>
      <c r="O20" s="175"/>
      <c r="P20" s="175"/>
    </row>
    <row r="21" spans="9:16" ht="46.5" x14ac:dyDescent="0.25">
      <c r="I21" s="98" t="s">
        <v>165</v>
      </c>
      <c r="J21" s="100" t="str">
        <f>IF(J15&gt;=L22,"Cumple con el compromiso","No Cumple con el compromiso")</f>
        <v>Cumple con el compromiso</v>
      </c>
      <c r="K21" s="174"/>
      <c r="L21" s="101"/>
      <c r="N21" s="175"/>
      <c r="O21" s="175"/>
      <c r="P21" s="175"/>
    </row>
    <row r="22" spans="9:16" ht="53.25" thickBot="1" x14ac:dyDescent="0.3">
      <c r="I22" s="102" t="s">
        <v>166</v>
      </c>
      <c r="J22" s="103" t="str">
        <f>IF(J18="Cumple con el Compromiso",IF(J19="Cumple con el Compromiso",IF(J20="Cumple con el Compromiso",IF(J21="Cumple con el Compromiso","Cumple con el Compromiso","No Cumple con el Compromiso"),"No Cumple con el Compromiso"),"No Cumple con el Compromiso"),"No Cumple con el Compromiso")</f>
        <v>Cumple con el Compromiso</v>
      </c>
      <c r="K22" s="102" t="s">
        <v>112</v>
      </c>
      <c r="L22" s="104"/>
      <c r="N22" s="175"/>
      <c r="O22" s="175"/>
      <c r="P22" s="175"/>
    </row>
    <row r="23" spans="9:16" ht="15.75" thickTop="1" x14ac:dyDescent="0.25"/>
  </sheetData>
  <mergeCells count="14">
    <mergeCell ref="K20:K21"/>
    <mergeCell ref="N18:P22"/>
    <mergeCell ref="I1:O3"/>
    <mergeCell ref="I4:O5"/>
    <mergeCell ref="I6:O6"/>
    <mergeCell ref="I7:O7"/>
    <mergeCell ref="J9:K9"/>
    <mergeCell ref="J10:K10"/>
    <mergeCell ref="J12:K12"/>
    <mergeCell ref="J13:K13"/>
    <mergeCell ref="J14:K14"/>
    <mergeCell ref="J15:K15"/>
    <mergeCell ref="I17:J17"/>
    <mergeCell ref="K17:L17"/>
  </mergeCells>
  <conditionalFormatting sqref="J18:J22">
    <cfRule type="containsText" priority="2" operator="containsText" text="No es candidato a la Estrategia de Sostenibilidad">
      <formula>NOT(ISERROR(SEARCH("No es candidato a la Estrategia de Sostenibilidad",J18)))</formula>
    </cfRule>
  </conditionalFormatting>
  <conditionalFormatting sqref="L18:L22">
    <cfRule type="containsText" priority="1" operator="containsText" text="No es candidato a la Estrategia de Sostenibilidad">
      <formula>NOT(ISERROR(SEARCH("No es candidato a la Estrategia de Sostenibilidad",L18)))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Información del grupo</vt:lpstr>
      <vt:lpstr>Productos de Nuevo Conocimiento</vt:lpstr>
      <vt:lpstr>DTI</vt:lpstr>
      <vt:lpstr>Apropiación Social</vt:lpstr>
      <vt:lpstr>Formación</vt:lpstr>
      <vt:lpstr>Patentes</vt:lpstr>
      <vt:lpstr>Recursos Obtenidos</vt:lpstr>
      <vt:lpstr>Calculadora</vt:lpstr>
      <vt:lpstr>Resultado</vt:lpstr>
    </vt:vector>
  </TitlesOfParts>
  <Company>Universidad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Sol.Alvarez</dc:creator>
  <cp:lastModifiedBy>EDWIN ARLEY CASTAÑO ARIAS</cp:lastModifiedBy>
  <dcterms:created xsi:type="dcterms:W3CDTF">2015-06-12T15:47:55Z</dcterms:created>
  <dcterms:modified xsi:type="dcterms:W3CDTF">2021-12-02T16:53:07Z</dcterms:modified>
</cp:coreProperties>
</file>