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neDrive - Universidad de Antioquia\4_GADMIN\1_REGIS\0_Invitaciones\1_MayorC\VA_018_2022_Servicio_aseo_SAIG\Gestion\1_Invitacion\Observaciones\"/>
    </mc:Choice>
  </mc:AlternateContent>
  <bookViews>
    <workbookView xWindow="-105" yWindow="-105" windowWidth="19425" windowHeight="10425" firstSheet="1" activeTab="1"/>
  </bookViews>
  <sheets>
    <sheet name="ANEXO 4A-VALOR UNIT PERSONAL" sheetId="1" r:id="rId1"/>
    <sheet name="4B Alq Maquin_Herram" sheetId="2" r:id="rId2"/>
    <sheet name="4C Viaticos" sheetId="4" r:id="rId3"/>
    <sheet name="4D Propuesta Económica" sheetId="5" r:id="rId4"/>
  </sheets>
  <definedNames>
    <definedName name="_Fill" localSheetId="3" hidden="1">#REF!</definedName>
    <definedName name="_Fill" hidden="1">#REF!</definedName>
    <definedName name="_xlnm._FilterDatabase" localSheetId="1" hidden="1">'4B Alq Maquin_Herram'!$A$3:$F$111</definedName>
    <definedName name="_xlnm._FilterDatabase" localSheetId="3" hidden="1">'4D Propuesta Económica'!$A$2:$F$42</definedName>
    <definedName name="_xlnm.Print_Area" localSheetId="1">'4B Alq Maquin_Herram'!$A$1:$F$118</definedName>
    <definedName name="_xlnm.Print_Area" localSheetId="2">'4C Viaticos'!$B$3:$Q$18</definedName>
    <definedName name="_xlnm.Print_Area" localSheetId="3">'4D Propuesta Económica'!$A$2:$F$70</definedName>
    <definedName name="_xlnm.Print_Area" localSheetId="0">'ANEXO 4A-VALOR UNIT PERSONAL'!$A$2:$U$28</definedName>
    <definedName name="B" localSheetId="3" hidden="1">#REF!</definedName>
    <definedName name="B" hidden="1">#REF!</definedName>
    <definedName name="CANTIDAD_PERSONAS">'4D Propuesta Económica'!$A$4:$C$22</definedName>
    <definedName name="wrn.GENERAL." localSheetId="1" hidden="1">{"TAB1",#N/A,TRUE,"GENERAL";"TAB2",#N/A,TRUE,"GENERAL";"TAB3",#N/A,TRUE,"GENERAL";"TAB4",#N/A,TRUE,"GENERAL";"TAB5",#N/A,TRUE,"GENERAL"}</definedName>
    <definedName name="wrn.GENERAL." localSheetId="2" hidden="1">{"TAB1",#N/A,TRUE,"GENERAL";"TAB2",#N/A,TRUE,"GENERAL";"TAB3",#N/A,TRUE,"GENERAL";"TAB4",#N/A,TRUE,"GENERAL";"TAB5",#N/A,TRUE,"GENERAL"}</definedName>
    <definedName name="wrn.GENERAL." localSheetId="3" hidden="1">{"TAB1",#N/A,TRUE,"GENERAL";"TAB2",#N/A,TRUE,"GENERAL";"TAB3",#N/A,TRUE,"GENERAL";"TAB4",#N/A,TRUE,"GENERAL";"TAB5",#N/A,TRUE,"GENERAL"}</definedName>
    <definedName name="wrn.GENERAL." hidden="1">{"TAB1",#N/A,TRUE,"GENERAL";"TAB2",#N/A,TRUE,"GENERAL";"TAB3",#N/A,TRUE,"GENERAL";"TAB4",#N/A,TRUE,"GENERAL";"TAB5",#N/A,TRUE,"GENERAL"}</definedName>
    <definedName name="wrn.via." localSheetId="1" hidden="1">{"via1",#N/A,TRUE,"general";"via2",#N/A,TRUE,"general";"via3",#N/A,TRUE,"general"}</definedName>
    <definedName name="wrn.via." localSheetId="2" hidden="1">{"via1",#N/A,TRUE,"general";"via2",#N/A,TRUE,"general";"via3",#N/A,TRUE,"general"}</definedName>
    <definedName name="wrn.via." localSheetId="3" hidden="1">{"via1",#N/A,TRUE,"general";"via2",#N/A,TRUE,"general";"via3",#N/A,TRUE,"general"}</definedName>
    <definedName name="wrn.via." hidden="1">{"via1",#N/A,TRUE,"general";"via2",#N/A,TRUE,"general";"via3",#N/A,TRUE,"general"}</definedName>
    <definedName name="yuf" localSheetId="1" hidden="1">{"TAB1",#N/A,TRUE,"GENERAL";"TAB2",#N/A,TRUE,"GENERAL";"TAB3",#N/A,TRUE,"GENERAL";"TAB4",#N/A,TRUE,"GENERAL";"TAB5",#N/A,TRUE,"GENERAL"}</definedName>
    <definedName name="yuf" localSheetId="2" hidden="1">{"TAB1",#N/A,TRUE,"GENERAL";"TAB2",#N/A,TRUE,"GENERAL";"TAB3",#N/A,TRUE,"GENERAL";"TAB4",#N/A,TRUE,"GENERAL";"TAB5",#N/A,TRUE,"GENERAL"}</definedName>
    <definedName name="yuf" localSheetId="3" hidden="1">{"TAB1",#N/A,TRUE,"GENERAL";"TAB2",#N/A,TRUE,"GENERAL";"TAB3",#N/A,TRUE,"GENERAL";"TAB4",#N/A,TRUE,"GENERAL";"TAB5",#N/A,TRUE,"GENERAL"}</definedName>
    <definedName name="yuf" hidden="1">{"TAB1",#N/A,TRUE,"GENERAL";"TAB2",#N/A,TRUE,"GENERAL";"TAB3",#N/A,TRUE,"GENERAL";"TAB4",#N/A,TRUE,"GENERAL";"TAB5",#N/A,TRUE,"GENERAL"}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1" l="1"/>
  <c r="E7" i="1"/>
  <c r="F7" i="1"/>
  <c r="G7" i="1"/>
  <c r="H7" i="1"/>
  <c r="I7" i="1"/>
  <c r="J7" i="1"/>
  <c r="K7" i="1"/>
  <c r="L7" i="1"/>
  <c r="M7" i="1"/>
  <c r="N7" i="1"/>
  <c r="O7" i="1"/>
  <c r="P7" i="1"/>
  <c r="Q7" i="1"/>
  <c r="R7" i="1"/>
  <c r="S7" i="1"/>
  <c r="T7" i="1"/>
  <c r="U7" i="1"/>
  <c r="D8" i="1"/>
  <c r="E8" i="1"/>
  <c r="F8" i="1"/>
  <c r="G8" i="1"/>
  <c r="H8" i="1"/>
  <c r="I8" i="1"/>
  <c r="J8" i="1"/>
  <c r="K8" i="1"/>
  <c r="L8" i="1"/>
  <c r="M8" i="1"/>
  <c r="N8" i="1"/>
  <c r="O8" i="1"/>
  <c r="P8" i="1"/>
  <c r="Q8" i="1"/>
  <c r="R8" i="1"/>
  <c r="S8" i="1"/>
  <c r="D38" i="5"/>
  <c r="E45" i="5" l="1"/>
  <c r="E48" i="5" s="1"/>
  <c r="D11" i="4"/>
  <c r="C11" i="4"/>
  <c r="E109" i="2"/>
  <c r="F49" i="2"/>
  <c r="F48" i="2"/>
  <c r="U27" i="1"/>
  <c r="T27" i="1"/>
  <c r="S27" i="1"/>
  <c r="R27" i="1"/>
  <c r="Q27" i="1"/>
  <c r="P27" i="1"/>
  <c r="O27" i="1"/>
  <c r="N27" i="1"/>
  <c r="M27" i="1"/>
  <c r="L27" i="1"/>
  <c r="K27" i="1"/>
  <c r="J27" i="1"/>
  <c r="I27" i="1"/>
  <c r="H27" i="1"/>
  <c r="G27" i="1"/>
  <c r="F27" i="1"/>
  <c r="E27" i="1"/>
  <c r="D27" i="1"/>
  <c r="C27" i="1"/>
  <c r="D24" i="1"/>
  <c r="E24" i="1"/>
  <c r="F24" i="1"/>
  <c r="G24" i="1"/>
  <c r="H24" i="1"/>
  <c r="I24" i="1"/>
  <c r="J24" i="1"/>
  <c r="K24" i="1"/>
  <c r="L24" i="1"/>
  <c r="M24" i="1"/>
  <c r="N24" i="1"/>
  <c r="O24" i="1"/>
  <c r="P24" i="1"/>
  <c r="Q24" i="1"/>
  <c r="R24" i="1"/>
  <c r="S24" i="1"/>
  <c r="T24" i="1"/>
  <c r="U24" i="1"/>
  <c r="C24" i="1"/>
  <c r="D23" i="1"/>
  <c r="E23" i="1"/>
  <c r="F23" i="1"/>
  <c r="G23" i="1"/>
  <c r="H23" i="1"/>
  <c r="I23" i="1"/>
  <c r="J23" i="1"/>
  <c r="K23" i="1"/>
  <c r="L23" i="1"/>
  <c r="M23" i="1"/>
  <c r="N23" i="1"/>
  <c r="O23" i="1"/>
  <c r="P23" i="1"/>
  <c r="Q23" i="1"/>
  <c r="R23" i="1"/>
  <c r="S23" i="1"/>
  <c r="T23" i="1"/>
  <c r="U23" i="1"/>
  <c r="C23" i="1"/>
  <c r="D22" i="1"/>
  <c r="E22" i="1"/>
  <c r="F22" i="1"/>
  <c r="G22" i="1"/>
  <c r="H22" i="1"/>
  <c r="I22" i="1"/>
  <c r="J22" i="1"/>
  <c r="K22" i="1"/>
  <c r="L22" i="1"/>
  <c r="M22" i="1"/>
  <c r="N22" i="1"/>
  <c r="O22" i="1"/>
  <c r="P22" i="1"/>
  <c r="Q22" i="1"/>
  <c r="R22" i="1"/>
  <c r="S22" i="1"/>
  <c r="T22" i="1"/>
  <c r="U22" i="1"/>
  <c r="C22" i="1"/>
  <c r="E21" i="1"/>
  <c r="F21" i="1"/>
  <c r="G21" i="1"/>
  <c r="H21" i="1"/>
  <c r="I21" i="1"/>
  <c r="J21" i="1"/>
  <c r="K21" i="1"/>
  <c r="L21" i="1"/>
  <c r="M21" i="1"/>
  <c r="N21" i="1"/>
  <c r="O21" i="1"/>
  <c r="P21" i="1"/>
  <c r="Q21" i="1"/>
  <c r="R21" i="1"/>
  <c r="S21" i="1"/>
  <c r="T21" i="1"/>
  <c r="U21" i="1"/>
  <c r="D21" i="1"/>
  <c r="C21" i="1"/>
  <c r="F9" i="1"/>
  <c r="E9" i="1"/>
  <c r="D9" i="1"/>
  <c r="C9" i="1"/>
  <c r="C11" i="1" s="1"/>
  <c r="D58" i="5"/>
  <c r="D57" i="5"/>
  <c r="D52" i="5"/>
  <c r="C23" i="5"/>
  <c r="Q11" i="4"/>
  <c r="P11" i="4"/>
  <c r="O11" i="4"/>
  <c r="N11" i="4"/>
  <c r="M11" i="4"/>
  <c r="L11" i="4"/>
  <c r="K11" i="4"/>
  <c r="J11" i="4"/>
  <c r="I11" i="4"/>
  <c r="H11" i="4"/>
  <c r="G11" i="4"/>
  <c r="F11" i="4"/>
  <c r="E11" i="4"/>
  <c r="F108" i="2"/>
  <c r="F107" i="2"/>
  <c r="F106" i="2"/>
  <c r="F105" i="2"/>
  <c r="F104" i="2"/>
  <c r="F103" i="2"/>
  <c r="F102" i="2"/>
  <c r="F101" i="2"/>
  <c r="F100" i="2"/>
  <c r="F99" i="2"/>
  <c r="B99" i="2"/>
  <c r="B100" i="2" s="1"/>
  <c r="B101" i="2" s="1"/>
  <c r="B102" i="2" s="1"/>
  <c r="B103" i="2" s="1"/>
  <c r="B104" i="2" s="1"/>
  <c r="B105" i="2" s="1"/>
  <c r="B106" i="2" s="1"/>
  <c r="B107" i="2" s="1"/>
  <c r="B108" i="2" s="1"/>
  <c r="F98" i="2"/>
  <c r="B98" i="2"/>
  <c r="F97" i="2"/>
  <c r="F95" i="2"/>
  <c r="F94" i="2"/>
  <c r="F93" i="2"/>
  <c r="F92" i="2"/>
  <c r="F91" i="2"/>
  <c r="F90" i="2"/>
  <c r="F89" i="2"/>
  <c r="F88" i="2"/>
  <c r="B88" i="2"/>
  <c r="B89" i="2" s="1"/>
  <c r="B90" i="2" s="1"/>
  <c r="B91" i="2" s="1"/>
  <c r="B92" i="2" s="1"/>
  <c r="B93" i="2" s="1"/>
  <c r="B94" i="2" s="1"/>
  <c r="B95" i="2" s="1"/>
  <c r="F87" i="2"/>
  <c r="F85" i="2"/>
  <c r="F84" i="2"/>
  <c r="F83" i="2"/>
  <c r="F82" i="2"/>
  <c r="F81" i="2"/>
  <c r="F80" i="2"/>
  <c r="F79" i="2"/>
  <c r="F78" i="2"/>
  <c r="F77" i="2"/>
  <c r="F76" i="2"/>
  <c r="F75" i="2"/>
  <c r="F74" i="2"/>
  <c r="F73" i="2"/>
  <c r="F72" i="2"/>
  <c r="F71" i="2"/>
  <c r="F70" i="2"/>
  <c r="F69" i="2"/>
  <c r="F68" i="2"/>
  <c r="F67" i="2"/>
  <c r="F66" i="2"/>
  <c r="F65" i="2"/>
  <c r="F64" i="2"/>
  <c r="B64" i="2"/>
  <c r="B65" i="2" s="1"/>
  <c r="B66" i="2" s="1"/>
  <c r="B67" i="2" s="1"/>
  <c r="B68" i="2" s="1"/>
  <c r="B69" i="2" s="1"/>
  <c r="B70" i="2" s="1"/>
  <c r="B71" i="2" s="1"/>
  <c r="B72" i="2" s="1"/>
  <c r="B73" i="2" s="1"/>
  <c r="B74" i="2" s="1"/>
  <c r="B75" i="2" s="1"/>
  <c r="B76" i="2" s="1"/>
  <c r="B77" i="2" s="1"/>
  <c r="B78" i="2" s="1"/>
  <c r="B79" i="2" s="1"/>
  <c r="B80" i="2" s="1"/>
  <c r="B81" i="2" s="1"/>
  <c r="B82" i="2" s="1"/>
  <c r="B83" i="2" s="1"/>
  <c r="B84" i="2" s="1"/>
  <c r="B85" i="2" s="1"/>
  <c r="F63" i="2"/>
  <c r="B63" i="2"/>
  <c r="F62" i="2"/>
  <c r="F60" i="2"/>
  <c r="F59" i="2"/>
  <c r="F58" i="2"/>
  <c r="F57" i="2"/>
  <c r="F56" i="2"/>
  <c r="F55" i="2"/>
  <c r="F54" i="2"/>
  <c r="F53" i="2"/>
  <c r="B53" i="2"/>
  <c r="B54" i="2" s="1"/>
  <c r="B55" i="2" s="1"/>
  <c r="B56" i="2" s="1"/>
  <c r="B57" i="2" s="1"/>
  <c r="B58" i="2" s="1"/>
  <c r="B59" i="2" s="1"/>
  <c r="B60" i="2" s="1"/>
  <c r="F52" i="2"/>
  <c r="B52" i="2"/>
  <c r="F51" i="2"/>
  <c r="F47" i="2"/>
  <c r="F46" i="2"/>
  <c r="F45" i="2"/>
  <c r="F44" i="2"/>
  <c r="F43" i="2"/>
  <c r="F42" i="2"/>
  <c r="F41" i="2"/>
  <c r="F40" i="2"/>
  <c r="F39" i="2"/>
  <c r="F38" i="2"/>
  <c r="F37" i="2"/>
  <c r="F36" i="2"/>
  <c r="F35" i="2"/>
  <c r="F34" i="2"/>
  <c r="F33" i="2"/>
  <c r="F32" i="2"/>
  <c r="F31" i="2"/>
  <c r="F30" i="2"/>
  <c r="F29" i="2"/>
  <c r="F28" i="2"/>
  <c r="F27" i="2"/>
  <c r="F26" i="2"/>
  <c r="F25" i="2"/>
  <c r="B25" i="2"/>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F24" i="2"/>
  <c r="F23" i="2"/>
  <c r="F21" i="2"/>
  <c r="F20" i="2"/>
  <c r="F19" i="2"/>
  <c r="F18" i="2"/>
  <c r="F17" i="2"/>
  <c r="F16" i="2"/>
  <c r="F15" i="2"/>
  <c r="F14" i="2"/>
  <c r="F13" i="2"/>
  <c r="F12" i="2"/>
  <c r="F11" i="2"/>
  <c r="F10" i="2"/>
  <c r="F9" i="2"/>
  <c r="F8" i="2"/>
  <c r="F7" i="2"/>
  <c r="F6" i="2"/>
  <c r="F5" i="2"/>
  <c r="F4" i="2"/>
  <c r="U14" i="1"/>
  <c r="T14" i="1"/>
  <c r="S14" i="1"/>
  <c r="R14" i="1"/>
  <c r="Q14" i="1"/>
  <c r="P14" i="1"/>
  <c r="O14" i="1"/>
  <c r="N14" i="1"/>
  <c r="M14" i="1"/>
  <c r="L14" i="1"/>
  <c r="K14" i="1"/>
  <c r="J14" i="1"/>
  <c r="I14" i="1"/>
  <c r="H14" i="1"/>
  <c r="G14" i="1"/>
  <c r="F14" i="1"/>
  <c r="E14" i="1"/>
  <c r="D14" i="1"/>
  <c r="C14" i="1"/>
  <c r="U9" i="1"/>
  <c r="T9" i="1"/>
  <c r="S9" i="1"/>
  <c r="R9" i="1"/>
  <c r="R12" i="1" s="1"/>
  <c r="Q9" i="1"/>
  <c r="P9" i="1"/>
  <c r="O9" i="1"/>
  <c r="N9" i="1"/>
  <c r="M9" i="1"/>
  <c r="L9" i="1"/>
  <c r="K9" i="1"/>
  <c r="J9" i="1"/>
  <c r="J12" i="1" s="1"/>
  <c r="I9" i="1"/>
  <c r="H9" i="1"/>
  <c r="G9" i="1"/>
  <c r="T25" i="1" l="1"/>
  <c r="P25" i="1"/>
  <c r="L25" i="1"/>
  <c r="H25" i="1"/>
  <c r="R25" i="1"/>
  <c r="N25" i="1"/>
  <c r="F109" i="2"/>
  <c r="F110" i="2" s="1"/>
  <c r="D59" i="5"/>
  <c r="J25" i="1"/>
  <c r="F25" i="1"/>
  <c r="E49" i="5"/>
  <c r="E50" i="5"/>
  <c r="E51" i="5" s="1"/>
  <c r="Q12" i="4"/>
  <c r="E110" i="2"/>
  <c r="E111" i="2" s="1"/>
  <c r="S25" i="1"/>
  <c r="O25" i="1"/>
  <c r="K25" i="1"/>
  <c r="G25" i="1"/>
  <c r="U25" i="1"/>
  <c r="Q25" i="1"/>
  <c r="M25" i="1"/>
  <c r="I25" i="1"/>
  <c r="E25" i="1"/>
  <c r="D25" i="1"/>
  <c r="F11" i="1"/>
  <c r="F13" i="1" s="1"/>
  <c r="N11" i="1"/>
  <c r="N13" i="1" s="1"/>
  <c r="F12" i="1"/>
  <c r="N12" i="1"/>
  <c r="C12" i="1"/>
  <c r="K12" i="1"/>
  <c r="S12" i="1"/>
  <c r="G11" i="1"/>
  <c r="O11" i="1"/>
  <c r="O13" i="1" s="1"/>
  <c r="J11" i="1"/>
  <c r="R11" i="1"/>
  <c r="R13" i="1" s="1"/>
  <c r="G12" i="1"/>
  <c r="O12" i="1"/>
  <c r="C13" i="1"/>
  <c r="K11" i="1"/>
  <c r="K13" i="1" s="1"/>
  <c r="S11" i="1"/>
  <c r="S13" i="1" s="1"/>
  <c r="E12" i="1"/>
  <c r="M12" i="1"/>
  <c r="M11" i="1"/>
  <c r="I11" i="1"/>
  <c r="E11" i="1"/>
  <c r="U11" i="1"/>
  <c r="D11" i="1"/>
  <c r="D12" i="1"/>
  <c r="H11" i="1"/>
  <c r="H12" i="1"/>
  <c r="L11" i="1"/>
  <c r="L12" i="1"/>
  <c r="P11" i="1"/>
  <c r="P12" i="1"/>
  <c r="T11" i="1"/>
  <c r="T12" i="1"/>
  <c r="Q11" i="1"/>
  <c r="Q12" i="1"/>
  <c r="I12" i="1"/>
  <c r="U12" i="1"/>
  <c r="F111" i="2" l="1"/>
  <c r="E53" i="5"/>
  <c r="E54" i="5" s="1"/>
  <c r="E55" i="5" s="1"/>
  <c r="E52" i="5"/>
  <c r="K17" i="1"/>
  <c r="K26" i="1" s="1"/>
  <c r="C17" i="1"/>
  <c r="R17" i="1"/>
  <c r="R26" i="1" s="1"/>
  <c r="N17" i="1"/>
  <c r="N26" i="1" s="1"/>
  <c r="S17" i="1"/>
  <c r="S26" i="1" s="1"/>
  <c r="F17" i="1"/>
  <c r="F26" i="1" s="1"/>
  <c r="O17" i="1"/>
  <c r="O26" i="1" s="1"/>
  <c r="C25" i="1"/>
  <c r="G13" i="1"/>
  <c r="G17" i="1" s="1"/>
  <c r="G26" i="1" s="1"/>
  <c r="J13" i="1"/>
  <c r="J17" i="1" s="1"/>
  <c r="J26" i="1" s="1"/>
  <c r="M13" i="1"/>
  <c r="M17" i="1" s="1"/>
  <c r="M26" i="1" s="1"/>
  <c r="T13" i="1"/>
  <c r="T17" i="1" s="1"/>
  <c r="T26" i="1" s="1"/>
  <c r="P13" i="1"/>
  <c r="P17" i="1" s="1"/>
  <c r="P26" i="1" s="1"/>
  <c r="H13" i="1"/>
  <c r="H17" i="1" s="1"/>
  <c r="H26" i="1" s="1"/>
  <c r="U13" i="1"/>
  <c r="U17" i="1" s="1"/>
  <c r="U26" i="1" s="1"/>
  <c r="E13" i="1"/>
  <c r="E17" i="1" s="1"/>
  <c r="E26" i="1" s="1"/>
  <c r="Q13" i="1"/>
  <c r="Q17" i="1" s="1"/>
  <c r="Q26" i="1" s="1"/>
  <c r="L13" i="1"/>
  <c r="L17" i="1" s="1"/>
  <c r="L26" i="1" s="1"/>
  <c r="D13" i="1"/>
  <c r="D17" i="1" s="1"/>
  <c r="D26" i="1" s="1"/>
  <c r="I13" i="1"/>
  <c r="I17" i="1" s="1"/>
  <c r="I26" i="1" s="1"/>
  <c r="E56" i="5" l="1"/>
  <c r="E59" i="5" s="1"/>
  <c r="E60" i="5" s="1"/>
  <c r="E61" i="5" s="1"/>
  <c r="E62" i="5" s="1"/>
  <c r="C26" i="1"/>
  <c r="D4" i="5" s="1"/>
  <c r="E4" i="5" s="1"/>
  <c r="D5" i="5"/>
  <c r="E5" i="5" s="1"/>
  <c r="D28" i="1"/>
  <c r="D22" i="5"/>
  <c r="E22" i="5" s="1"/>
  <c r="D14" i="5"/>
  <c r="E14" i="5" s="1"/>
  <c r="M28" i="1"/>
  <c r="D16" i="5"/>
  <c r="E16" i="5" s="1"/>
  <c r="O28" i="1"/>
  <c r="D19" i="5"/>
  <c r="E19" i="5" s="1"/>
  <c r="R28" i="1"/>
  <c r="L28" i="1"/>
  <c r="D13" i="5"/>
  <c r="E13" i="5" s="1"/>
  <c r="D9" i="5"/>
  <c r="E9" i="5" s="1"/>
  <c r="H28" i="1"/>
  <c r="D7" i="5"/>
  <c r="E7" i="5" s="1"/>
  <c r="F28" i="1"/>
  <c r="D18" i="5"/>
  <c r="E18" i="5" s="1"/>
  <c r="Q28" i="1"/>
  <c r="D17" i="5"/>
  <c r="E17" i="5" s="1"/>
  <c r="P28" i="1"/>
  <c r="D8" i="5"/>
  <c r="E8" i="5" s="1"/>
  <c r="G28" i="1"/>
  <c r="D20" i="5"/>
  <c r="E20" i="5" s="1"/>
  <c r="S28" i="1"/>
  <c r="D12" i="5"/>
  <c r="E12" i="5" s="1"/>
  <c r="K28" i="1"/>
  <c r="D11" i="5"/>
  <c r="E11" i="5" s="1"/>
  <c r="J28" i="1"/>
  <c r="D10" i="5"/>
  <c r="E10" i="5" s="1"/>
  <c r="I28" i="1"/>
  <c r="E28" i="1"/>
  <c r="D6" i="5"/>
  <c r="E6" i="5" s="1"/>
  <c r="T28" i="1"/>
  <c r="D21" i="5"/>
  <c r="E21" i="5" s="1"/>
  <c r="D15" i="5"/>
  <c r="E15" i="5" s="1"/>
  <c r="N28" i="1"/>
  <c r="C28" i="1" l="1"/>
  <c r="E23" i="5"/>
  <c r="E26" i="5" l="1"/>
  <c r="E27" i="5" s="1"/>
  <c r="E28" i="5" l="1"/>
  <c r="E29" i="5"/>
  <c r="E30" i="5" s="1"/>
  <c r="E32" i="5" l="1"/>
  <c r="E33" i="5" s="1"/>
  <c r="E34" i="5" s="1"/>
  <c r="E31" i="5"/>
  <c r="E35" i="5" l="1"/>
  <c r="E38" i="5" s="1"/>
  <c r="E39" i="5" s="1"/>
  <c r="E40" i="5" s="1"/>
  <c r="E41" i="5" s="1"/>
  <c r="E42" i="5" s="1"/>
  <c r="E65" i="5" s="1"/>
  <c r="E64" i="5" l="1"/>
</calcChain>
</file>

<file path=xl/sharedStrings.xml><?xml version="1.0" encoding="utf-8"?>
<sst xmlns="http://schemas.openxmlformats.org/spreadsheetml/2006/main" count="576" uniqueCount="282">
  <si>
    <t>ANEXO 4A. CALCULO DETALLADO VALOR UNITARIO PERSONAL</t>
  </si>
  <si>
    <t>DESCRIPCION DEL CARGO</t>
  </si>
  <si>
    <t>0</t>
  </si>
  <si>
    <t>ÍTEM</t>
  </si>
  <si>
    <t>1</t>
  </si>
  <si>
    <t>2</t>
  </si>
  <si>
    <t>3</t>
  </si>
  <si>
    <t>4</t>
  </si>
  <si>
    <t>5</t>
  </si>
  <si>
    <t>6</t>
  </si>
  <si>
    <t>7</t>
  </si>
  <si>
    <t>8</t>
  </si>
  <si>
    <t>9</t>
  </si>
  <si>
    <t>10</t>
  </si>
  <si>
    <t>11</t>
  </si>
  <si>
    <t>12</t>
  </si>
  <si>
    <t>13</t>
  </si>
  <si>
    <t>14</t>
  </si>
  <si>
    <t>15</t>
  </si>
  <si>
    <t>16</t>
  </si>
  <si>
    <t>17</t>
  </si>
  <si>
    <t>18</t>
  </si>
  <si>
    <t>19</t>
  </si>
  <si>
    <t xml:space="preserve">ÍTEM REPRESENTATIVOS ( R ) / NO REPRESENTATIVOS ( NR) </t>
  </si>
  <si>
    <t>R</t>
  </si>
  <si>
    <t>NR</t>
  </si>
  <si>
    <t>COSTOS [%]</t>
  </si>
  <si>
    <t>Operario  Aseo, limpieza y desinfección general
Salario Mínimo Asignado: 1 SMMLV</t>
  </si>
  <si>
    <t>Operario Aseo,limpieza y desinfección en laboratorios
Salario Mínimo Asignado: 1 SMMLV</t>
  </si>
  <si>
    <t>Operario Aseo, limpieza y esterilización en laboratorios especializados 
Salario Mínimo Asignado: 1,05 SMMLV</t>
  </si>
  <si>
    <t>Operario Auxiliar de servicios especiales en laboratorio
Salario Mínimo Asignado: 1,3 SMMLV</t>
  </si>
  <si>
    <t>Operario Aseo y cafetines
Salario Mínimo Asignado: 1,1 SMMLV</t>
  </si>
  <si>
    <t>Operario Aseo y reparaciones locativas
Salario Mínimo Asignado: 1,15 SMMLV</t>
  </si>
  <si>
    <t>Operario Aseo, trabajo en alturas y espacios confinados
Salario Mínimo Asignado: 1,4 SMMLV</t>
  </si>
  <si>
    <t>Operario Aseo y mantenimiento de piscinas
Salario Mínimo Asignado: 1,3 SMMLV</t>
  </si>
  <si>
    <t>Operario Aseo, mantenimiento cuerpos de agua
Salario Mínimo Asignado: 1,3 SMMLV</t>
  </si>
  <si>
    <t>Operario Aseo y apoyo agricultura
Salario Mínimo Asignado: 1,15 SMMLV</t>
  </si>
  <si>
    <t>Operario Aseo y apoyo agropecuario
Salario Mínimo Asignado: 1,15 SMMLV</t>
  </si>
  <si>
    <t>Operario Aseo  y apoyo piscicultura
Salario Mínimo Asignado: 1,4 SMMLV</t>
  </si>
  <si>
    <t>Operario Aseo y jardinería
Salario Mínimo Asignado: 1,1 SMMLV</t>
  </si>
  <si>
    <t>Operario Aseo y jardinería con alturas
Salario Mínimo Asignado: 1,3 SMMLV</t>
  </si>
  <si>
    <t>Operario Aseo, mantenimiento escenarios deportivos (cancha sintética y grama natural)
Salario Mínimo Asignado: 1,3 SMMLV</t>
  </si>
  <si>
    <t>Conductor, aseo y apoyo recolección de residuos
Salario Mínimo Asignado: 1,3 SMMLV</t>
  </si>
  <si>
    <t>Operario Aseo y traslados de bienes
Salario Mínimo Asignado: 1,1 SMMLV</t>
  </si>
  <si>
    <t>Coordinador Aministrativo
Salario Asignado: 2.4 SMMLV</t>
  </si>
  <si>
    <t>Coordinador Operativo (supervisor día)
Salario Asignado: 2.1 SMMLV</t>
  </si>
  <si>
    <t>SALARIO BASICO</t>
  </si>
  <si>
    <t>AUX TRANSP</t>
  </si>
  <si>
    <t>SUBTOTAL</t>
  </si>
  <si>
    <t>CESANTIAS [%]</t>
  </si>
  <si>
    <t>PRIMA  [%]</t>
  </si>
  <si>
    <t>INT CESANTIAS  [%]</t>
  </si>
  <si>
    <t>VACACIONES  [%]</t>
  </si>
  <si>
    <r>
      <t>UNIFORME</t>
    </r>
    <r>
      <rPr>
        <sz val="10"/>
        <color theme="1"/>
        <rFont val="Calibri"/>
        <family val="2"/>
        <scheme val="minor"/>
      </rPr>
      <t xml:space="preserve"> ( cada 4 meses) 3 al año</t>
    </r>
  </si>
  <si>
    <t>EE PP</t>
  </si>
  <si>
    <t>PREST SOCIALES</t>
  </si>
  <si>
    <t>I.S.S. (ARL - PENSION - SALUD)</t>
  </si>
  <si>
    <t xml:space="preserve">ARL </t>
  </si>
  <si>
    <t>PENSIÓN [%]</t>
  </si>
  <si>
    <t>SALUD [%]</t>
  </si>
  <si>
    <t>CAJA COMPENSACION [%]</t>
  </si>
  <si>
    <t>ICBF [%]</t>
  </si>
  <si>
    <t>SENA [%]</t>
  </si>
  <si>
    <t>PARAFISC Y SEG SOCIAL</t>
  </si>
  <si>
    <t xml:space="preserve"> </t>
  </si>
  <si>
    <t>SUBTOTAL MANO DE OBRA</t>
  </si>
  <si>
    <t>CANTIDAD PERSONAL</t>
  </si>
  <si>
    <t>TOTAL MANO DE OBRA</t>
  </si>
  <si>
    <t>El proponente debe diligenciar todas las celdas de color amarillo y no modificar la información que aparece en las demás celdas  y es responsabilidad verificar las fórmulas, so pena de ser rechazado.</t>
  </si>
  <si>
    <t>ANEXO 4B VALOR ALQUILER MAQUINARIA,  EQUIPO Y HERRAMIENTAS</t>
  </si>
  <si>
    <t>EQUIPOS DE ASEO</t>
  </si>
  <si>
    <t>Ítem Representativo (R) o No Representativo (NR)</t>
  </si>
  <si>
    <t>ITEM</t>
  </si>
  <si>
    <t>DESCRIPCIÓN</t>
  </si>
  <si>
    <t>UNID</t>
  </si>
  <si>
    <t>VALOR ALQUILER  POR DIA</t>
  </si>
  <si>
    <t>VALOR ALQUILER  POR MES</t>
  </si>
  <si>
    <t>ASPIRADORA EN HUMEDO Y SECO INDUSTRIAL - 110 V CON BOLSA</t>
  </si>
  <si>
    <t>UN</t>
  </si>
  <si>
    <t>AVISOS DE PRECAUSIÓN  - PISO MOJADO</t>
  </si>
  <si>
    <t xml:space="preserve">BARREDORAS MANUAL </t>
  </si>
  <si>
    <t>BALDE ESCURRIDOR 33 LITROS</t>
  </si>
  <si>
    <t>CARRETILLA DE CARGA METALICA</t>
  </si>
  <si>
    <t xml:space="preserve">CARRO DE LIMPIEZA MULTIUSOS </t>
  </si>
  <si>
    <t>CONTENEDOR DE BASURA PLASTICO - INDUSTRIAL CAPACIDAD 400 Y 800 LITROS</t>
  </si>
  <si>
    <t>CUATRIMOTO ENTRE 90 Y 125 CC, CUATRO TIEMPOS (incluido el combustible, aceites y demás que se requiera)</t>
  </si>
  <si>
    <t>ESCALERA METALICA TIJERA (4 PELDAÑOS)</t>
  </si>
  <si>
    <t>EXTENCIÓN ELECTRICA A 110V (50 Y 100 MTS)</t>
  </si>
  <si>
    <t>HIDROLAVADORA DE AGUA FRÍA PARA USO -INDUSTRIAL 110 V Y 220 V, PSI 2050  CON LANZA Y BOQUILLA (incluido aceite y demás que se requiera)</t>
  </si>
  <si>
    <t>LINTERNA RECARGABLE</t>
  </si>
  <si>
    <t>MAQUINA BRILLADORA LAVA PISOS DE BAJA  (incluido aceite y demás que se requiera)</t>
  </si>
  <si>
    <t>MAQUINA BRILLADORA  LAVA PISOS DE ALTA  (incluido aceite y demás que se requiera)</t>
  </si>
  <si>
    <t>MAQUINA SCRUBBER PARA LIMPIEZA DE PISO VINILO DEPORTIVO (incluido agua bateria,aceite y demás que se requiera)</t>
  </si>
  <si>
    <t>SOPLADORA ESPECIAL PARA BARRIDO DE GRANDES SUPERFICIES DE MANO  (incluido el combustible, aceites y demás que se requiera)</t>
  </si>
  <si>
    <t>SOPLADORA ESPECIAL PARA BARRIDO DE GRANDES SUPERFICIES DE ESPALDA  (incluido el combustible, aceites y demás que se requiera)</t>
  </si>
  <si>
    <t>VEHICULO CAMIONETA DOBLE CABINA CON CARROCERIA ESTACAS, CAPACIDAD MINIMO  1800 cc (incluido el combustible, aceites y demás que se requiera)</t>
  </si>
  <si>
    <t>EQUIPOS DE JARDINERIA</t>
  </si>
  <si>
    <t>ARNES PARA GUADAÑA COMPLETO</t>
  </si>
  <si>
    <t>AZADON CON CABO DE MADERA</t>
  </si>
  <si>
    <t>BARRA DE ACERO 18"</t>
  </si>
  <si>
    <t>CARRETA EN MADERA</t>
  </si>
  <si>
    <t>CARRETA TIPO CONTRUCCIÓN</t>
  </si>
  <si>
    <t>CORTA SETOS CUCHILLA DE DOBLE DIENTE, LONGITUD: 60 CM, PESO APROX: 5 KG  (incluido el combustible, aceites, cuchilla y demás que se requiera)</t>
  </si>
  <si>
    <t>CORTACESPED, EQUIPADO CON MOTOR DE 4 TIEMPOS.</t>
  </si>
  <si>
    <t>ESMERIL DE BANCO 8 " - 3/4 ACCESORIOS INCLUIDOS</t>
  </si>
  <si>
    <t>FUMIGADORA 20 LITROS</t>
  </si>
  <si>
    <t>GUADAÑADORA  ZONAS VERDES,CORTE DE MALEZA ALTA Y DURA (incluido el combustible, aceites, cuchilla, yoyo y demás que se requiera)</t>
  </si>
  <si>
    <t>MACHETE AGUILA CORNETA 3 CANALES 18"</t>
  </si>
  <si>
    <t>MANGUERA COMPLETA DE ALTA PRESIÓN  1" ( 50, 100 Y 200 MTS)</t>
  </si>
  <si>
    <t>MANGUERA COMPLETA DE ALTA PRESIÓN  1/2" ( 50, 100 Y 200 MTS)</t>
  </si>
  <si>
    <t>MANGUERA VOLCANIZADA COMPLETA (200 MTS)</t>
  </si>
  <si>
    <t>MALLA PROTECTORA (PARA GUADAÑAR)</t>
  </si>
  <si>
    <t>MOTOSIERRA HORIZONTAL (incluido el combustible, aceites, cuchilla, cadena y demás que se requiera)</t>
  </si>
  <si>
    <t>PALA CARBONERA CABO DE MADERA</t>
  </si>
  <si>
    <t>PALA DRAGA CON CABO DE MADERA</t>
  </si>
  <si>
    <t>PALA REDONDA CABO DE MADERA</t>
  </si>
  <si>
    <t>PALIN HOYADOR CON CABO DE MADERA</t>
  </si>
  <si>
    <t>PICA 5LB CON CABO MADERA</t>
  </si>
  <si>
    <t>PODADORA PROFESIONAL  ALTURAS  5 MTS (incluido el combustible, aceites, cuchilla, cadena y demás que se requiera)</t>
  </si>
  <si>
    <t>SERRUCHO DE MANO</t>
  </si>
  <si>
    <t>TRIMMER CORTAR RAMAS, ALTITUD 3 POLEAS CON TIJERA CON MANGO EXTENDIBLE x 3MTS - (incluido y demás que se requiera)</t>
  </si>
  <si>
    <t>TIJERA PODADORA 1 MANO MANGO METALICO</t>
  </si>
  <si>
    <t>TIJERA PODADORA 2 MANOS MANGO METALICO</t>
  </si>
  <si>
    <t>TIJERAS PODADORAS DE RAMAS ALTAS</t>
  </si>
  <si>
    <t>EQUIPOS DE PISCINAS</t>
  </si>
  <si>
    <t xml:space="preserve">CARRO ASPIRADOR FLEXIBLE PARA PISCINAS 14" </t>
  </si>
  <si>
    <t>BASTIDOR MALLA LIMPIADOR PISCINAS</t>
  </si>
  <si>
    <t>TUBO TELESCOPIO EXTENDIBLE</t>
  </si>
  <si>
    <t>CEPILLO PLASTCIO 18"</t>
  </si>
  <si>
    <t>KIT CLORO - PH</t>
  </si>
  <si>
    <t>MEDIDOR ORP</t>
  </si>
  <si>
    <t>TERMOMETRO</t>
  </si>
  <si>
    <t>GRAMERA DIGITAL CAPACIDAD 30 - 40 KILOS</t>
  </si>
  <si>
    <t>MANGUERA PARA ASPIRADORA PISCINA / POZO 30 MTS DE 38 MM</t>
  </si>
  <si>
    <t>ASPIRADORA CON MANGO TELESCOPICO Y MANGUERA DE 38 MM INCLUYE ASCESORIOS</t>
  </si>
  <si>
    <t xml:space="preserve">EQUIPOS DE ALTURA </t>
  </si>
  <si>
    <t>ANDAMIO MULTIDIRECCIONAL  COMPLETO (CORRAL, PLATADORMA, ESCALERAS Y RUEDAS)- CERTIFICADO</t>
  </si>
  <si>
    <t>ARNES MULTIPROPOSITO</t>
  </si>
  <si>
    <t>ASCENDEDOR DE PUÑO (IZQ - DER)</t>
  </si>
  <si>
    <t>CASCOS DIELÉCTRICO BARBUQUEJO DE X 4 PUNTOS</t>
  </si>
  <si>
    <t>CINTA-ANCLAJE MOVIL</t>
  </si>
  <si>
    <t>CINTA ANCLALE TIE OFF</t>
  </si>
  <si>
    <t>CUERDA LINEA DE VIDA CERTIFICADA 20 MTS</t>
  </si>
  <si>
    <t>DESCENDEDOR ANTIPANICO</t>
  </si>
  <si>
    <t>ESLINGA DOBLE</t>
  </si>
  <si>
    <t>FRENO MECANICO PARA CUERDA DE 13 MM</t>
  </si>
  <si>
    <t>LINEA DE VIDA  X 1 MTS. X 13 MM</t>
  </si>
  <si>
    <t>LINTERNA  MANOS LIBRES, RECARGABLES</t>
  </si>
  <si>
    <t>MEDIDOR DE GASES - ESPACIOS CONFINADOS (incluye calibracion y demas que se requiera)</t>
  </si>
  <si>
    <t>MOSQUETONES DE SEGURIDAD EN ACERO</t>
  </si>
  <si>
    <t>POLEA DOBLE</t>
  </si>
  <si>
    <t>POLEA SENCILLA</t>
  </si>
  <si>
    <t>CINTA  PELIGRO REFLECTIVA</t>
  </si>
  <si>
    <t>POSTES BALIZAS CON CINTA RETRACTIL</t>
  </si>
  <si>
    <t>SILLA TRABAJO ALTURA</t>
  </si>
  <si>
    <t>ESCALERA METALICA DE (3,5,6,10 Y 12 PELDAÑOS)</t>
  </si>
  <si>
    <t>ESCALERA METALICA DE DOS CUERPOS</t>
  </si>
  <si>
    <t>ESCALERA TIJERA (4 Y 7 )PELDAÑOS</t>
  </si>
  <si>
    <t>PLATAFORMA DE TIJERA CARGA MINIMA 680 KG, ALTURA MINIMA 18 METROS</t>
  </si>
  <si>
    <t>BRAZO ARTICULADO Z, ALTURA MINIMA 43 M Y CARGA MINIMA DE 272 KG</t>
  </si>
  <si>
    <t xml:space="preserve">EQUIPO RESCATE ALTURA </t>
  </si>
  <si>
    <t>ASCENDEDOR DE PUÑO</t>
  </si>
  <si>
    <t>POLEA RETRACTIL</t>
  </si>
  <si>
    <t>EQUIPO BASICO DE HERRAMIENTAS</t>
  </si>
  <si>
    <t xml:space="preserve">ALICATE </t>
  </si>
  <si>
    <t>ALICATE HOMBRESOLO RECTO 10"</t>
  </si>
  <si>
    <t>CHEQUEADOR DE VOLTAJE</t>
  </si>
  <si>
    <t>CINCEL</t>
  </si>
  <si>
    <t xml:space="preserve">DESTORNILLADOR DE (PALA Y ESTRELLA 100 MM) </t>
  </si>
  <si>
    <t>JUEGO DE LLAVES HEXAGONAS</t>
  </si>
  <si>
    <t>LLAVE BOCA FIJA</t>
  </si>
  <si>
    <t>LLAVE DE TUBO # 14</t>
  </si>
  <si>
    <t>LLAVE EXPANSION  (# 10 Y 12)</t>
  </si>
  <si>
    <t>MARTILLO CON UÑA</t>
  </si>
  <si>
    <t>MARTILLO DE GOMA</t>
  </si>
  <si>
    <t>TALADRO PERCUTOR ( JUEGO BROCAS Y ASCCESORIOS)</t>
  </si>
  <si>
    <t xml:space="preserve">SUBTOTAL </t>
  </si>
  <si>
    <t xml:space="preserve">IVA </t>
  </si>
  <si>
    <t xml:space="preserve">TOTAL </t>
  </si>
  <si>
    <t>N°</t>
  </si>
  <si>
    <t>NOTAS:</t>
  </si>
  <si>
    <t>OBSERVACIONES</t>
  </si>
  <si>
    <t>Para asignar puntaje,  según se establece en el numeral 16 de los Términos de Referencia  se tomará el "Valor Alquiler por mes"
Para el cálculo del Pt4, alquiler maquinaria, equipo y herramientas, antes de IVA en el Formato presentación de propuesta (hoja Formato4B) dicho valor no podrá ser superior a $98.514.383
4. Para el cálculo de Pt5, Viáticos, en el Formato presentación de propuesta (hoja Formato4C) dicho valor no podrá ser superior a $2.333.146</t>
  </si>
  <si>
    <t>Emplear equipos o elementos que garantizan el bajo consumo de agua y energía</t>
  </si>
  <si>
    <t>El proponente seleccionado deberá entregar el manual y/o ficha técnica de los equipos o elementos</t>
  </si>
  <si>
    <t>El proponente debe diligenciar todas las celdas de color amarillo y no modificar la información de las demás celdas, so pena de ser rechazado.</t>
  </si>
  <si>
    <t>El valor minimo a ofertar debe ser de un peso $1, para cada uno de los ítems, so pena de ser rechazado.</t>
  </si>
  <si>
    <t>ANEXO No. 4C VALOR VIÁTICOS VISITA A ESPACIOS FUERA DEL ÁREA  METROPOLITANA</t>
  </si>
  <si>
    <t>Número de sedes</t>
  </si>
  <si>
    <t>CONCEPTO</t>
  </si>
  <si>
    <t>PUERTO BERRIO</t>
  </si>
  <si>
    <t>ANDES</t>
  </si>
  <si>
    <t>SANTAFE DE ANTIOQUIA</t>
  </si>
  <si>
    <t>CARMEN DE VIBORAL Y BIOFABRICA</t>
  </si>
  <si>
    <t>SONSON</t>
  </si>
  <si>
    <t>AMALFI</t>
  </si>
  <si>
    <t>SEGOVIA</t>
  </si>
  <si>
    <t>CAUCASIA</t>
  </si>
  <si>
    <t>HACIENDA LA CANDELARÍA-CAUCASÍA</t>
  </si>
  <si>
    <t>SAN JOSE DEL NUS</t>
  </si>
  <si>
    <t>YARUMAL</t>
  </si>
  <si>
    <t>FRONTINO Planta de Alcohol</t>
  </si>
  <si>
    <t>HACIENDA LA MONTAÑA-SAN PEDRO DE LOS MILAGROS</t>
  </si>
  <si>
    <t>BOGOTA</t>
  </si>
  <si>
    <t>ZONA URABA
(VALOR DE TRANSPORTE DESPLAZAMIENTO EN LA ZONA)</t>
  </si>
  <si>
    <t>R/NR</t>
  </si>
  <si>
    <t>TRANSPORTE  (IDA Y REGRESO)</t>
  </si>
  <si>
    <t>ALIMENTACIÓN (POR DÍA)</t>
  </si>
  <si>
    <t>ALOJAMIENTO (POR DÍA)</t>
  </si>
  <si>
    <t>VALOR TOTAL VIÁTICOS</t>
  </si>
  <si>
    <t xml:space="preserve"> VALOR TOTAL </t>
  </si>
  <si>
    <t>Notas:</t>
  </si>
  <si>
    <t>La planta de alcoholes, ubicada en el municipio de Frontino, no está en el casco urbano, por lo que requiere un transporte adicional</t>
  </si>
  <si>
    <t>La alimentación y alojamiento para zona Urabá será solo para personal que no se encuentre laborando en la zona de Urabá (no se contempla para el coordinador operativo de esta zona)</t>
  </si>
  <si>
    <t>El valor minimo a ofertar debe ser de un peso $1, para cada uno de los items, so pena de ser rechazado.
Para el cálculo de Pt5, Viáticos, en el Formato presentación de propuesta (hoja Formato4C) dicho valor no podrá ser superior a $2.333.146</t>
  </si>
  <si>
    <t>ANEXO 4D-PROPUESTA ECONÓMICA</t>
  </si>
  <si>
    <t>No</t>
  </si>
  <si>
    <t>PERSONAL REQUERIDO</t>
  </si>
  <si>
    <t>CANTIDAD DE PERSONAS</t>
  </si>
  <si>
    <t>VALOR UNITARIO</t>
  </si>
  <si>
    <t>VALOR TOTAL</t>
  </si>
  <si>
    <t>Operario  Aseo, limpieza y desinfección general</t>
  </si>
  <si>
    <t xml:space="preserve">Operario Aseo,limpieza y desinfección en laboratorios </t>
  </si>
  <si>
    <t xml:space="preserve">Operario Aseo, limpieza y esterilización en laboratorios especializados </t>
  </si>
  <si>
    <t>Operario Auxiliar de servicios especiales en laboratorio</t>
  </si>
  <si>
    <t xml:space="preserve">Operario Aseo y cafetines </t>
  </si>
  <si>
    <t>Operario Aseo y reparaciones locativas</t>
  </si>
  <si>
    <t>Operario Aseo, trabajo en alturas y espacios confinados</t>
  </si>
  <si>
    <t xml:space="preserve">Operario Aseo y mantenimiento de piscinas  </t>
  </si>
  <si>
    <t>Operario Aseo, mantenimiento cuerpos de agua</t>
  </si>
  <si>
    <t>Operario Aseo y apoyo agricultura</t>
  </si>
  <si>
    <t>Operario Aseo y apoyo agropecuario</t>
  </si>
  <si>
    <t>Operario Aseo  y apoyo piscicultura</t>
  </si>
  <si>
    <t>Operario Aseo y jardinería</t>
  </si>
  <si>
    <t>Operario Aseo y jardinería con alturas</t>
  </si>
  <si>
    <t>Operario Aseo, mantenimiento escenarios deportivos (cancha sintética y grama natural)</t>
  </si>
  <si>
    <t xml:space="preserve">Conductor, aseo y apoyo recolección de residuos
</t>
  </si>
  <si>
    <t xml:space="preserve">Operario Aseo y traslados de bienes </t>
  </si>
  <si>
    <t>TOTAL PERSONAL</t>
  </si>
  <si>
    <t xml:space="preserve">           MANO DE OBRA PROGRAMAS ESPECIALES DE ASEO </t>
  </si>
  <si>
    <t xml:space="preserve">          PROYECCIÓN TIEMPO SUPLEMENTARIO (RECARGOS DE TIEMPO EXTRAS, DOMINICALES, FESTIVOS)</t>
  </si>
  <si>
    <t>INCREMENTO RECARGOS NOCTURNO (ORDINARIO,  DOMINICAL Y FESTIVO)</t>
  </si>
  <si>
    <t xml:space="preserve">                                                                                      SUBTOTAL SERVICIOS DE PERSONAL  (ítems 20+21+22+23)</t>
  </si>
  <si>
    <t xml:space="preserve">                                PROYECCIÓN MESES AÑO 2022</t>
  </si>
  <si>
    <t xml:space="preserve">          PROYECCIÓN PORCENTAJE DE INCREMENTO SMMLV 2023</t>
  </si>
  <si>
    <t xml:space="preserve">                                              VALOR TOTAL MANO DE OBRA MES 2023 CON INCREMENTO</t>
  </si>
  <si>
    <t xml:space="preserve">                                           PROYECCIÓN MESES AÑO 2023</t>
  </si>
  <si>
    <t xml:space="preserve">          PROYECCIÓN PORCENTAJE DE INCREMENTO SMMLV 2024</t>
  </si>
  <si>
    <t xml:space="preserve">                                             VALOR TOTAL MANO DE OBRA MES 2024 CON INCREMENTO</t>
  </si>
  <si>
    <t xml:space="preserve">                                           PROYECCIÓN MESES AÑO 2024</t>
  </si>
  <si>
    <t xml:space="preserve">                                                                                        VALOR TOTAL MANO DE OBRA 18 MESES </t>
  </si>
  <si>
    <t xml:space="preserve">                                                                                                           Administración (%A)</t>
  </si>
  <si>
    <t xml:space="preserve">                                                                                                   Utilidad (%U)</t>
  </si>
  <si>
    <t xml:space="preserve">                                                    TOTAL PROYECTADO A.U. (SIN IMPREVISTOS)</t>
  </si>
  <si>
    <t xml:space="preserve">                                                                                                SUBTOTAL VALOR MANO DE OBRA CON AU</t>
  </si>
  <si>
    <t xml:space="preserve">                                           BASE DE IVA (10% DEL SUBTOTAL VALOR MANO DE OBRA)</t>
  </si>
  <si>
    <t xml:space="preserve">                                                                                                                               IVA 19%  DE BASE DE IVA</t>
  </si>
  <si>
    <t xml:space="preserve">                                                                                                                VALOR TOTAL MANO DE OBRA 9.1 MESES </t>
  </si>
  <si>
    <t>OTROS REQUERIMIENTOS</t>
  </si>
  <si>
    <t>VALOR MENSUAL</t>
  </si>
  <si>
    <t xml:space="preserve">                                                                                       JARDINERÍA</t>
  </si>
  <si>
    <t>Maquinaria - Equipo, carro, cuatrimoto</t>
  </si>
  <si>
    <t xml:space="preserve">                                                                                               VIATICOS</t>
  </si>
  <si>
    <t>Traslados entre sedes Urabá (Ciencias del Mar - Apartadó - Estudios Ecológicos)</t>
  </si>
  <si>
    <t xml:space="preserve">Visita a Regiones </t>
  </si>
  <si>
    <t xml:space="preserve">                                                                                                       TOTAL OTROS REQUERIMIENTOS</t>
  </si>
  <si>
    <t xml:space="preserve">                                                                                                MESES 2022 </t>
  </si>
  <si>
    <t xml:space="preserve">        PROYECCION INCREMENTO MENSUAL CON INFLACIÓN - 2023: </t>
  </si>
  <si>
    <t xml:space="preserve">                                             VALOR TOTAL CON INCREMENTO POR INFLACIÓN</t>
  </si>
  <si>
    <t xml:space="preserve">                                                                                     MESES 2023 </t>
  </si>
  <si>
    <t xml:space="preserve">         PROYECCION INCREMENTO MENSUAL CON INFLACIÓN - 2024:  </t>
  </si>
  <si>
    <t xml:space="preserve">                                                                                                MESES 2024</t>
  </si>
  <si>
    <t xml:space="preserve">                                        TOTAL OTROS REQUERIMIENTOS MESES 2022, 2023 Y 2024</t>
  </si>
  <si>
    <t xml:space="preserve">                                                           Administración (%A)</t>
  </si>
  <si>
    <t xml:space="preserve">                                                                                              Utilidad (%U)</t>
  </si>
  <si>
    <t xml:space="preserve">          AU - ADMINISTRACIÓN + UTILIDAD - (SIN IMPREVISTOS)</t>
  </si>
  <si>
    <t xml:space="preserve">                                                                        TOTAL  OTROS REQUERIMIENTOS CON AU </t>
  </si>
  <si>
    <t xml:space="preserve">                                                                      IVA</t>
  </si>
  <si>
    <t xml:space="preserve">                                                         TOTAL OTROS REQUERIMIENTOS  2022-2023-2024</t>
  </si>
  <si>
    <t xml:space="preserve">                              COSTO DIRECTO CONTRATO ANTES DE AU E IVA 18 MESES </t>
  </si>
  <si>
    <t xml:space="preserve">                                                                           VALOR TOTAL CONTRATO 18 MESES  </t>
  </si>
  <si>
    <t>El proponente debe diligenciar todas las celdas de color amarillo y no modificar la información que aparece en las demás celdas  y es responsabilidad verificar las fórmulas, so pena de ser rechazado.
El valor determinado para MANO DE OBRA PROGRAMAS ESPECIALES DE ASEO, no se puede modifcar, so pena de ser rechazado.
El valor determinado para PROYECCIÓN TIEMPO SUPLEMENTARIO (RECARGOS DE TIEMPO EXTRAS, DOMINICALES, FESTIVOS), no se puede modificar, so pena de ser rechazado.
El valor determinado para (JARDINERIA) Maquinaria- Equipo , carro, cuatrimoto, no se puede modificar.
El valor determinado para Traslados entre sedes Urabá (Ciencias del Mar - Apartadó - Estudios Ecológicos) y visita a Regiones, no se puede modificar, so pena de ser rechazado.
Para calcular Pt1, Sumatoria de los valores totales del talento humano antes de AU e IVA en el Formato presentación de propuesta (Fila E23-hoja Formato4D), dicho valor no podrá superar ($860.435.716). so pena de ser rechazado.
Porcentaje de A + U, cuya sumatoria debe estar entre el 2% y el 7%, so pena de ser rechazado.
Para evitar un porcentaje de Utilidad (U) artificialmente bajo, el mínimo porcentaje a ofrecer debe ser igual o superior a dos por ciento (2%), so pena de ser rechazada la propuesta
El valor de la propuesta no puede estar por debajo de $18.271.735.005, so pena de ser rechazada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</si>
</sst>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 #,##0_-;\-&quot;$&quot;\ * #,##0_-;_-&quot;$&quot;\ * &quot;-&quot;_-;_-@_-"/>
    <numFmt numFmtId="44" formatCode="_-&quot;$&quot;\ * #,##0.00_-;\-&quot;$&quot;\ * #,##0.00_-;_-&quot;$&quot;\ * &quot;-&quot;??_-;_-@_-"/>
    <numFmt numFmtId="43" formatCode="_-* #,##0.00_-;\-* #,##0.00_-;_-* &quot;-&quot;??_-;_-@_-"/>
    <numFmt numFmtId="164" formatCode="_-* #,##0.00\ _€_-;\-* #,##0.00\ _€_-;_-* &quot;-&quot;??\ _€_-;_-@_-"/>
    <numFmt numFmtId="165" formatCode="_-* #,##0\ _€_-;\-* #,##0\ _€_-;_-* &quot;-&quot;??\ _€_-;_-@_-"/>
    <numFmt numFmtId="166" formatCode="_-* #,##0\ _€_-;\-* #,##0\ _€_-;_-* &quot;-&quot;??\ _€_-;_-@"/>
    <numFmt numFmtId="167" formatCode="_-&quot;$&quot;\ * #,##0_-;\-&quot;$&quot;\ * #,##0_-;_-&quot;$&quot;\ * &quot;-&quot;??_-;_-@_-"/>
    <numFmt numFmtId="168" formatCode="0.000%"/>
    <numFmt numFmtId="169" formatCode="_(* #,##0_);_(* \(#,##0\);_(* &quot;-&quot;??_);_(@_)"/>
    <numFmt numFmtId="170" formatCode="_(* #,##0.00_);_(* \(#,##0.00\);_(* &quot;-&quot;??_);_(@_)"/>
    <numFmt numFmtId="171" formatCode="_-* #,##0_-;\-* #,##0_-;_-* &quot;-&quot;??_-;_-@_-"/>
    <numFmt numFmtId="172" formatCode="0.000"/>
    <numFmt numFmtId="173" formatCode="0.00000"/>
    <numFmt numFmtId="174" formatCode="0.0000"/>
    <numFmt numFmtId="175" formatCode="#,##0.00_ ;\-#,##0.00\ "/>
    <numFmt numFmtId="176" formatCode="_-&quot;$&quot;\ * #,##0_-;\-&quot;$&quot;\ * #,##0_-;_-&quot;$&quot;\ * &quot;-&quot;_-;_-@"/>
  </numFmts>
  <fonts count="45" x14ac:knownFonts="1">
    <font>
      <sz val="11"/>
      <color theme="1"/>
      <name val="Calibri"/>
      <family val="2"/>
      <scheme val="minor"/>
    </font>
    <font>
      <sz val="11"/>
      <color theme="1"/>
      <name val="Calibri"/>
      <family val="2"/>
      <scheme val="minor"/>
    </font>
    <font>
      <b/>
      <sz val="8"/>
      <color theme="1"/>
      <name val="Calibri"/>
      <family val="2"/>
      <scheme val="minor"/>
    </font>
    <font>
      <sz val="6"/>
      <color theme="1"/>
      <name val="Calibri"/>
      <family val="2"/>
      <scheme val="minor"/>
    </font>
    <font>
      <sz val="8"/>
      <color theme="1"/>
      <name val="Calibri"/>
      <family val="2"/>
      <scheme val="minor"/>
    </font>
    <font>
      <b/>
      <sz val="6"/>
      <color theme="1"/>
      <name val="Calibri"/>
      <family val="2"/>
      <scheme val="minor"/>
    </font>
    <font>
      <sz val="11"/>
      <color theme="1"/>
      <name val="Arial"/>
      <family val="2"/>
    </font>
    <font>
      <b/>
      <sz val="11"/>
      <color theme="1"/>
      <name val="Calibri"/>
      <family val="2"/>
    </font>
    <font>
      <sz val="7.5"/>
      <color theme="1"/>
      <name val="Calibri"/>
      <family val="2"/>
      <scheme val="minor"/>
    </font>
    <font>
      <b/>
      <sz val="11"/>
      <color rgb="FF000000"/>
      <name val="Calibri"/>
      <family val="2"/>
    </font>
    <font>
      <b/>
      <sz val="8"/>
      <color theme="1"/>
      <name val="Calibri"/>
      <family val="2"/>
    </font>
    <font>
      <b/>
      <sz val="8"/>
      <color rgb="FF000000"/>
      <name val="Calibri"/>
      <family val="2"/>
    </font>
    <font>
      <sz val="7.5"/>
      <color rgb="FFFF0000"/>
      <name val="Calibri"/>
      <family val="2"/>
      <scheme val="minor"/>
    </font>
    <font>
      <b/>
      <sz val="7.5"/>
      <color theme="1"/>
      <name val="Calibri"/>
      <family val="2"/>
      <scheme val="minor"/>
    </font>
    <font>
      <sz val="6"/>
      <name val="Calibri"/>
      <family val="2"/>
      <scheme val="minor"/>
    </font>
    <font>
      <b/>
      <sz val="11"/>
      <color theme="0"/>
      <name val="Calibri"/>
      <family val="2"/>
    </font>
    <font>
      <b/>
      <sz val="10"/>
      <color theme="1"/>
      <name val="Calibri"/>
      <family val="2"/>
      <scheme val="minor"/>
    </font>
    <font>
      <sz val="12"/>
      <color theme="1"/>
      <name val="Times New Roman"/>
      <family val="1"/>
    </font>
    <font>
      <b/>
      <sz val="10"/>
      <color theme="1"/>
      <name val="Times New Roman"/>
      <family val="1"/>
    </font>
    <font>
      <sz val="11"/>
      <color theme="1"/>
      <name val="Times New Roman"/>
      <family val="1"/>
    </font>
    <font>
      <b/>
      <sz val="8"/>
      <color theme="1"/>
      <name val="Times New Roman"/>
      <family val="1"/>
    </font>
    <font>
      <b/>
      <sz val="12"/>
      <color theme="1"/>
      <name val="Times New Roman"/>
      <family val="1"/>
    </font>
    <font>
      <b/>
      <sz val="11"/>
      <color theme="1"/>
      <name val="Times New Roman"/>
      <family val="1"/>
    </font>
    <font>
      <b/>
      <sz val="8"/>
      <name val="Times New Roman"/>
      <family val="1"/>
    </font>
    <font>
      <sz val="8"/>
      <color theme="1"/>
      <name val="Times New Roman"/>
      <family val="1"/>
    </font>
    <font>
      <sz val="11"/>
      <color rgb="FF000000"/>
      <name val="Times New Roman"/>
      <family val="1"/>
    </font>
    <font>
      <sz val="11"/>
      <name val="Times New Roman"/>
      <family val="1"/>
    </font>
    <font>
      <b/>
      <sz val="12"/>
      <color rgb="FF000000"/>
      <name val="Times New Roman"/>
      <family val="1"/>
    </font>
    <font>
      <sz val="12"/>
      <color rgb="FF000000"/>
      <name val="Times New Roman"/>
      <family val="1"/>
    </font>
    <font>
      <sz val="10"/>
      <color theme="1"/>
      <name val="Times New Roman"/>
      <family val="1"/>
    </font>
    <font>
      <sz val="10"/>
      <name val="Arial"/>
      <family val="2"/>
    </font>
    <font>
      <b/>
      <sz val="10"/>
      <name val="Times New Roman"/>
      <family val="1"/>
    </font>
    <font>
      <b/>
      <sz val="11"/>
      <name val="Times New Roman"/>
      <family val="1"/>
    </font>
    <font>
      <sz val="10"/>
      <color theme="1"/>
      <name val="Calibri"/>
      <family val="2"/>
      <scheme val="minor"/>
    </font>
    <font>
      <b/>
      <sz val="10"/>
      <name val="Calibri"/>
      <family val="2"/>
      <scheme val="minor"/>
    </font>
    <font>
      <b/>
      <sz val="12"/>
      <color theme="1"/>
      <name val="Calibri"/>
      <family val="2"/>
      <scheme val="minor"/>
    </font>
    <font>
      <sz val="18"/>
      <color theme="1"/>
      <name val="Calibri"/>
      <family val="2"/>
      <scheme val="minor"/>
    </font>
    <font>
      <b/>
      <sz val="18"/>
      <color theme="1"/>
      <name val="Calibri"/>
      <family val="2"/>
      <scheme val="minor"/>
    </font>
    <font>
      <b/>
      <sz val="18"/>
      <color theme="1"/>
      <name val="Times New Roman"/>
      <family val="1"/>
    </font>
    <font>
      <sz val="7"/>
      <color theme="1"/>
      <name val="Calibri"/>
      <family val="2"/>
    </font>
    <font>
      <sz val="6"/>
      <color theme="1"/>
      <name val="Calibri"/>
      <family val="2"/>
    </font>
    <font>
      <sz val="14"/>
      <color theme="1"/>
      <name val="Calibri"/>
      <family val="2"/>
      <scheme val="minor"/>
    </font>
    <font>
      <sz val="14"/>
      <color theme="1"/>
      <name val="Times New Roman"/>
      <family val="1"/>
    </font>
    <font>
      <sz val="14"/>
      <name val="Times New Roman"/>
      <family val="1"/>
    </font>
    <font>
      <sz val="14"/>
      <color rgb="FF000000"/>
      <name val="Times New Roman"/>
      <family val="1"/>
    </font>
  </fonts>
  <fills count="22">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rgb="FFFEF2CB"/>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00"/>
        <bgColor rgb="FFFFFF00"/>
      </patternFill>
    </fill>
    <fill>
      <patternFill patternType="solid">
        <fgColor theme="0"/>
        <bgColor theme="0"/>
      </patternFill>
    </fill>
    <fill>
      <patternFill patternType="solid">
        <fgColor rgb="FFFFFF00"/>
        <bgColor theme="0"/>
      </patternFill>
    </fill>
    <fill>
      <patternFill patternType="solid">
        <fgColor rgb="FFFFFF00"/>
        <bgColor rgb="FFC5E0B3"/>
      </patternFill>
    </fill>
  </fills>
  <borders count="3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6" fillId="0" borderId="0"/>
    <xf numFmtId="16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0" fontId="30" fillId="0" borderId="0"/>
    <xf numFmtId="43" fontId="1" fillId="0" borderId="0" applyFont="0" applyFill="0" applyBorder="0" applyAlignment="0" applyProtection="0"/>
  </cellStyleXfs>
  <cellXfs count="341">
    <xf numFmtId="0" fontId="0" fillId="0" borderId="0" xfId="0"/>
    <xf numFmtId="0" fontId="3" fillId="3" borderId="0" xfId="0" applyFont="1" applyFill="1"/>
    <xf numFmtId="0" fontId="4" fillId="3" borderId="0" xfId="0" applyFont="1" applyFill="1"/>
    <xf numFmtId="0" fontId="4" fillId="0" borderId="0" xfId="0" applyFont="1"/>
    <xf numFmtId="1" fontId="3" fillId="3" borderId="0" xfId="0" applyNumberFormat="1" applyFont="1" applyFill="1" applyAlignment="1">
      <alignment horizontal="center"/>
    </xf>
    <xf numFmtId="1" fontId="8" fillId="3" borderId="0" xfId="5" applyNumberFormat="1" applyFont="1" applyFill="1" applyAlignment="1">
      <alignment horizontal="center"/>
    </xf>
    <xf numFmtId="1" fontId="3" fillId="0" borderId="0" xfId="0" applyNumberFormat="1" applyFont="1" applyAlignment="1">
      <alignment horizontal="center"/>
    </xf>
    <xf numFmtId="0" fontId="3" fillId="3" borderId="0" xfId="0" applyFont="1" applyFill="1" applyAlignment="1">
      <alignment horizontal="center"/>
    </xf>
    <xf numFmtId="165" fontId="8" fillId="3" borderId="0" xfId="5" applyNumberFormat="1" applyFont="1" applyFill="1"/>
    <xf numFmtId="0" fontId="3" fillId="0" borderId="0" xfId="0" applyFont="1" applyAlignment="1">
      <alignment horizontal="center"/>
    </xf>
    <xf numFmtId="0" fontId="4" fillId="3" borderId="0" xfId="0" applyFont="1" applyFill="1" applyAlignment="1">
      <alignment horizontal="center"/>
    </xf>
    <xf numFmtId="165" fontId="4" fillId="3" borderId="0" xfId="5" applyNumberFormat="1" applyFont="1" applyFill="1"/>
    <xf numFmtId="0" fontId="4" fillId="0" borderId="0" xfId="0" applyFont="1" applyAlignment="1">
      <alignment horizontal="center"/>
    </xf>
    <xf numFmtId="43" fontId="8" fillId="3" borderId="0" xfId="0" applyNumberFormat="1" applyFont="1" applyFill="1"/>
    <xf numFmtId="0" fontId="8" fillId="3" borderId="0" xfId="0" applyFont="1" applyFill="1"/>
    <xf numFmtId="0" fontId="8" fillId="0" borderId="0" xfId="0" applyFont="1"/>
    <xf numFmtId="165" fontId="8" fillId="3" borderId="0" xfId="0" applyNumberFormat="1" applyFont="1" applyFill="1"/>
    <xf numFmtId="10" fontId="8" fillId="3" borderId="0" xfId="3" applyNumberFormat="1" applyFont="1" applyFill="1" applyAlignment="1">
      <alignment vertical="center"/>
    </xf>
    <xf numFmtId="0" fontId="8" fillId="3" borderId="0" xfId="0" applyFont="1" applyFill="1" applyAlignment="1">
      <alignment vertical="center"/>
    </xf>
    <xf numFmtId="0" fontId="8" fillId="0" borderId="0" xfId="0" applyFont="1" applyAlignment="1">
      <alignment vertical="center"/>
    </xf>
    <xf numFmtId="42" fontId="12" fillId="3" borderId="0" xfId="0" applyNumberFormat="1" applyFont="1" applyFill="1" applyAlignment="1">
      <alignment vertical="center"/>
    </xf>
    <xf numFmtId="42" fontId="8" fillId="3" borderId="0" xfId="0" applyNumberFormat="1" applyFont="1" applyFill="1" applyAlignment="1">
      <alignment vertical="center"/>
    </xf>
    <xf numFmtId="167" fontId="8" fillId="3" borderId="0" xfId="1" applyNumberFormat="1" applyFont="1" applyFill="1"/>
    <xf numFmtId="0" fontId="3" fillId="3" borderId="0" xfId="0" applyFont="1" applyFill="1" applyAlignment="1">
      <alignment vertical="center" wrapText="1"/>
    </xf>
    <xf numFmtId="10" fontId="3" fillId="3" borderId="0" xfId="3" applyNumberFormat="1" applyFont="1" applyFill="1" applyAlignment="1">
      <alignment horizontal="center"/>
    </xf>
    <xf numFmtId="165" fontId="3" fillId="3" borderId="0" xfId="5" applyNumberFormat="1" applyFont="1" applyFill="1" applyAlignment="1">
      <alignment horizontal="right"/>
    </xf>
    <xf numFmtId="165" fontId="14" fillId="3" borderId="0" xfId="5" applyNumberFormat="1" applyFont="1" applyFill="1" applyAlignment="1">
      <alignment horizontal="right"/>
    </xf>
    <xf numFmtId="165" fontId="3" fillId="3" borderId="0" xfId="5" applyNumberFormat="1" applyFont="1" applyFill="1"/>
    <xf numFmtId="165" fontId="14" fillId="3" borderId="0" xfId="5" applyNumberFormat="1" applyFont="1" applyFill="1"/>
    <xf numFmtId="10" fontId="3" fillId="3" borderId="0" xfId="3" applyNumberFormat="1" applyFont="1" applyFill="1" applyAlignment="1">
      <alignment horizontal="right"/>
    </xf>
    <xf numFmtId="0" fontId="3" fillId="0" borderId="0" xfId="0" applyFont="1" applyAlignment="1">
      <alignment vertical="center" wrapText="1"/>
    </xf>
    <xf numFmtId="10" fontId="3" fillId="0" borderId="0" xfId="3" applyNumberFormat="1" applyFont="1" applyAlignment="1">
      <alignment horizontal="center"/>
    </xf>
    <xf numFmtId="165" fontId="3" fillId="0" borderId="0" xfId="5" applyNumberFormat="1" applyFont="1" applyAlignment="1">
      <alignment horizontal="right"/>
    </xf>
    <xf numFmtId="165" fontId="14" fillId="0" borderId="0" xfId="5" applyNumberFormat="1" applyFont="1" applyAlignment="1">
      <alignment horizontal="right"/>
    </xf>
    <xf numFmtId="165" fontId="3" fillId="0" borderId="0" xfId="5" applyNumberFormat="1" applyFont="1"/>
    <xf numFmtId="165" fontId="14" fillId="0" borderId="0" xfId="5" applyNumberFormat="1" applyFont="1"/>
    <xf numFmtId="0" fontId="13" fillId="8" borderId="6" xfId="0" applyFont="1" applyFill="1" applyBorder="1" applyAlignment="1">
      <alignment vertical="center" wrapText="1"/>
    </xf>
    <xf numFmtId="165" fontId="13" fillId="0" borderId="2" xfId="5" applyNumberFormat="1" applyFont="1" applyFill="1" applyBorder="1" applyAlignment="1">
      <alignment vertical="center"/>
    </xf>
    <xf numFmtId="166" fontId="7" fillId="0" borderId="2" xfId="4" applyNumberFormat="1" applyFont="1" applyBorder="1" applyAlignment="1">
      <alignment horizontal="center" vertical="center" wrapText="1"/>
    </xf>
    <xf numFmtId="10" fontId="3" fillId="0" borderId="6" xfId="3" applyNumberFormat="1" applyFont="1" applyFill="1" applyBorder="1" applyAlignment="1">
      <alignment horizontal="center"/>
    </xf>
    <xf numFmtId="165" fontId="8" fillId="0" borderId="6" xfId="5" applyNumberFormat="1" applyFont="1" applyFill="1" applyBorder="1" applyAlignment="1">
      <alignment vertical="center"/>
    </xf>
    <xf numFmtId="42" fontId="8" fillId="0" borderId="2" xfId="2" applyFont="1" applyFill="1" applyBorder="1" applyAlignment="1">
      <alignment vertical="center"/>
    </xf>
    <xf numFmtId="42" fontId="8" fillId="0" borderId="2" xfId="2" applyFont="1" applyFill="1" applyBorder="1" applyAlignment="1">
      <alignment horizontal="right" vertical="center"/>
    </xf>
    <xf numFmtId="166" fontId="7" fillId="8" borderId="2" xfId="4" applyNumberFormat="1" applyFont="1" applyFill="1" applyBorder="1" applyAlignment="1">
      <alignment horizontal="center" vertical="center" wrapText="1"/>
    </xf>
    <xf numFmtId="165" fontId="8" fillId="10" borderId="2" xfId="5" applyNumberFormat="1" applyFont="1" applyFill="1" applyBorder="1" applyAlignment="1">
      <alignment vertical="center"/>
    </xf>
    <xf numFmtId="0" fontId="13" fillId="8" borderId="4" xfId="0" applyFont="1" applyFill="1" applyBorder="1" applyAlignment="1">
      <alignment vertical="center" wrapText="1"/>
    </xf>
    <xf numFmtId="0" fontId="8" fillId="3" borderId="9" xfId="0" applyFont="1" applyFill="1" applyBorder="1" applyAlignment="1">
      <alignment vertical="center" wrapText="1"/>
    </xf>
    <xf numFmtId="0" fontId="8" fillId="3" borderId="13" xfId="0" applyFont="1" applyFill="1" applyBorder="1" applyAlignment="1">
      <alignment vertical="center" wrapText="1"/>
    </xf>
    <xf numFmtId="0" fontId="8" fillId="3" borderId="5" xfId="0" applyFont="1" applyFill="1" applyBorder="1" applyAlignment="1">
      <alignment vertical="center" wrapText="1"/>
    </xf>
    <xf numFmtId="0" fontId="8" fillId="3" borderId="5" xfId="0" applyFont="1" applyFill="1" applyBorder="1" applyAlignment="1">
      <alignment horizontal="left" vertical="center" wrapText="1"/>
    </xf>
    <xf numFmtId="165" fontId="5" fillId="3" borderId="13" xfId="0" applyNumberFormat="1" applyFont="1" applyFill="1" applyBorder="1" applyAlignment="1">
      <alignment horizontal="center" vertical="center" wrapText="1"/>
    </xf>
    <xf numFmtId="165" fontId="2" fillId="3" borderId="13" xfId="0" applyNumberFormat="1" applyFont="1" applyFill="1" applyBorder="1" applyAlignment="1">
      <alignment horizontal="center" vertical="center" wrapText="1"/>
    </xf>
    <xf numFmtId="1" fontId="15" fillId="3" borderId="9" xfId="4" applyNumberFormat="1" applyFont="1" applyFill="1" applyBorder="1" applyAlignment="1">
      <alignment horizontal="center" vertical="center" wrapText="1"/>
    </xf>
    <xf numFmtId="0" fontId="13" fillId="0" borderId="11" xfId="0" applyFont="1" applyBorder="1" applyAlignment="1">
      <alignment vertical="center" wrapText="1"/>
    </xf>
    <xf numFmtId="0" fontId="13" fillId="10" borderId="6" xfId="0" applyFont="1" applyFill="1" applyBorder="1" applyAlignment="1">
      <alignment vertical="center" wrapText="1"/>
    </xf>
    <xf numFmtId="0" fontId="13" fillId="3" borderId="5" xfId="0" applyFont="1" applyFill="1" applyBorder="1" applyAlignment="1">
      <alignment vertical="center" wrapText="1"/>
    </xf>
    <xf numFmtId="0" fontId="17" fillId="3" borderId="0" xfId="0" applyFont="1" applyFill="1" applyAlignment="1">
      <alignment wrapText="1"/>
    </xf>
    <xf numFmtId="0" fontId="19" fillId="3" borderId="0" xfId="0" applyFont="1" applyFill="1"/>
    <xf numFmtId="0" fontId="19" fillId="0" borderId="0" xfId="0" applyFont="1"/>
    <xf numFmtId="0" fontId="25" fillId="12" borderId="5" xfId="0" applyFont="1" applyFill="1" applyBorder="1" applyAlignment="1">
      <alignment horizontal="center" vertical="center"/>
    </xf>
    <xf numFmtId="0" fontId="24" fillId="12" borderId="2" xfId="0" applyFont="1" applyFill="1" applyBorder="1" applyAlignment="1">
      <alignment horizontal="justify" vertical="center" wrapText="1"/>
    </xf>
    <xf numFmtId="0" fontId="25" fillId="12" borderId="2" xfId="0" applyFont="1" applyFill="1" applyBorder="1" applyAlignment="1">
      <alignment horizontal="center" vertical="center"/>
    </xf>
    <xf numFmtId="0" fontId="24" fillId="3" borderId="9" xfId="0" applyFont="1" applyFill="1" applyBorder="1" applyAlignment="1">
      <alignment horizontal="justify" vertical="center" wrapText="1"/>
    </xf>
    <xf numFmtId="0" fontId="24" fillId="3" borderId="2" xfId="0" applyFont="1" applyFill="1" applyBorder="1" applyAlignment="1">
      <alignment horizontal="justify" vertical="center" wrapText="1"/>
    </xf>
    <xf numFmtId="0" fontId="24" fillId="12" borderId="5" xfId="0" applyFont="1" applyFill="1" applyBorder="1" applyAlignment="1">
      <alignment horizontal="justify" vertical="center" wrapText="1"/>
    </xf>
    <xf numFmtId="0" fontId="24" fillId="0" borderId="2" xfId="0" applyFont="1" applyBorder="1" applyAlignment="1">
      <alignment vertical="center"/>
    </xf>
    <xf numFmtId="0" fontId="25" fillId="0" borderId="2" xfId="0" applyFont="1" applyBorder="1" applyAlignment="1">
      <alignment horizontal="center" vertical="center"/>
    </xf>
    <xf numFmtId="0" fontId="24" fillId="0" borderId="2" xfId="0" applyFont="1" applyBorder="1" applyAlignment="1">
      <alignment vertical="center" wrapText="1"/>
    </xf>
    <xf numFmtId="0" fontId="24" fillId="0" borderId="2" xfId="0" applyFont="1" applyBorder="1" applyAlignment="1">
      <alignment horizontal="justify" vertical="center" wrapText="1"/>
    </xf>
    <xf numFmtId="42" fontId="19" fillId="3" borderId="0" xfId="0" applyNumberFormat="1" applyFont="1" applyFill="1"/>
    <xf numFmtId="169" fontId="22" fillId="8" borderId="2" xfId="0" applyNumberFormat="1" applyFont="1" applyFill="1" applyBorder="1"/>
    <xf numFmtId="0" fontId="22" fillId="3" borderId="0" xfId="0" applyFont="1" applyFill="1" applyAlignment="1">
      <alignment horizontal="center"/>
    </xf>
    <xf numFmtId="0" fontId="19" fillId="3" borderId="0" xfId="0" applyFont="1" applyFill="1" applyAlignment="1">
      <alignment horizontal="center"/>
    </xf>
    <xf numFmtId="169" fontId="26" fillId="3" borderId="0" xfId="7" applyNumberFormat="1" applyFont="1" applyFill="1"/>
    <xf numFmtId="0" fontId="17" fillId="0" borderId="0" xfId="0" applyFont="1" applyAlignment="1">
      <alignment wrapText="1"/>
    </xf>
    <xf numFmtId="0" fontId="17" fillId="0" borderId="2" xfId="0" applyFont="1" applyBorder="1" applyAlignment="1">
      <alignment horizontal="center" vertical="center" wrapText="1"/>
    </xf>
    <xf numFmtId="0" fontId="19" fillId="0" borderId="0" xfId="0" applyFont="1" applyAlignment="1">
      <alignment horizontal="center"/>
    </xf>
    <xf numFmtId="169" fontId="26" fillId="0" borderId="0" xfId="7" applyNumberFormat="1" applyFont="1"/>
    <xf numFmtId="0" fontId="19" fillId="0" borderId="9" xfId="0" applyFont="1" applyBorder="1" applyAlignment="1">
      <alignment horizontal="center"/>
    </xf>
    <xf numFmtId="169" fontId="22" fillId="8" borderId="9" xfId="0" applyNumberFormat="1" applyFont="1" applyFill="1" applyBorder="1"/>
    <xf numFmtId="42" fontId="22" fillId="8" borderId="5" xfId="6" applyFont="1" applyFill="1" applyBorder="1" applyAlignment="1">
      <alignment horizontal="center" vertical="center" wrapText="1"/>
    </xf>
    <xf numFmtId="42" fontId="22" fillId="8" borderId="10" xfId="6" applyFont="1" applyFill="1" applyBorder="1" applyAlignment="1">
      <alignment horizontal="center" vertical="center" wrapText="1"/>
    </xf>
    <xf numFmtId="0" fontId="22" fillId="11" borderId="4" xfId="4" applyFont="1" applyFill="1" applyBorder="1" applyAlignment="1">
      <alignment horizontal="center" vertical="center"/>
    </xf>
    <xf numFmtId="0" fontId="23" fillId="3" borderId="2" xfId="0" applyFont="1" applyFill="1" applyBorder="1" applyAlignment="1">
      <alignment horizontal="center" vertical="center"/>
    </xf>
    <xf numFmtId="42" fontId="25" fillId="8" borderId="3" xfId="2" applyFont="1" applyFill="1" applyBorder="1" applyAlignment="1">
      <alignment vertical="center"/>
    </xf>
    <xf numFmtId="0" fontId="23" fillId="0" borderId="2" xfId="0" applyFont="1" applyBorder="1" applyAlignment="1">
      <alignment horizontal="center" vertical="center"/>
    </xf>
    <xf numFmtId="0" fontId="19" fillId="0" borderId="2" xfId="0" applyFont="1" applyBorder="1" applyAlignment="1">
      <alignment horizontal="center"/>
    </xf>
    <xf numFmtId="42" fontId="22" fillId="8" borderId="2" xfId="2" applyFont="1" applyFill="1" applyBorder="1"/>
    <xf numFmtId="42" fontId="22" fillId="8" borderId="3" xfId="2" applyFont="1" applyFill="1" applyBorder="1"/>
    <xf numFmtId="169" fontId="22" fillId="8" borderId="3" xfId="0" applyNumberFormat="1" applyFont="1" applyFill="1" applyBorder="1"/>
    <xf numFmtId="0" fontId="22" fillId="11" borderId="8" xfId="4" applyFont="1" applyFill="1" applyBorder="1" applyAlignment="1">
      <alignment horizontal="center" vertical="center"/>
    </xf>
    <xf numFmtId="0" fontId="23" fillId="3" borderId="9" xfId="0" applyFont="1" applyFill="1" applyBorder="1" applyAlignment="1">
      <alignment horizontal="center" vertical="center"/>
    </xf>
    <xf numFmtId="0" fontId="25" fillId="12" borderId="9" xfId="0" applyFont="1" applyFill="1" applyBorder="1" applyAlignment="1">
      <alignment horizontal="center" vertical="center"/>
    </xf>
    <xf numFmtId="42" fontId="25" fillId="8" borderId="14" xfId="2" applyFont="1" applyFill="1" applyBorder="1" applyAlignment="1">
      <alignment vertical="center"/>
    </xf>
    <xf numFmtId="0" fontId="22" fillId="11" borderId="12" xfId="4" applyFont="1" applyFill="1" applyBorder="1" applyAlignment="1">
      <alignment horizontal="center" vertical="center"/>
    </xf>
    <xf numFmtId="0" fontId="23" fillId="3" borderId="5" xfId="0" applyFont="1" applyFill="1" applyBorder="1" applyAlignment="1">
      <alignment horizontal="center" vertical="center"/>
    </xf>
    <xf numFmtId="42" fontId="25" fillId="8" borderId="10" xfId="2" applyFont="1" applyFill="1" applyBorder="1" applyAlignment="1">
      <alignment vertical="center"/>
    </xf>
    <xf numFmtId="0" fontId="22" fillId="0" borderId="4" xfId="0" applyFont="1" applyBorder="1" applyAlignment="1">
      <alignment horizontal="right"/>
    </xf>
    <xf numFmtId="0" fontId="22" fillId="0" borderId="8" xfId="0" applyFont="1" applyBorder="1" applyAlignment="1">
      <alignment horizontal="right"/>
    </xf>
    <xf numFmtId="0" fontId="17" fillId="3" borderId="14" xfId="0" applyFont="1" applyFill="1" applyBorder="1" applyAlignment="1">
      <alignment wrapText="1"/>
    </xf>
    <xf numFmtId="0" fontId="19" fillId="3" borderId="8" xfId="0" applyFont="1" applyFill="1" applyBorder="1"/>
    <xf numFmtId="0" fontId="17" fillId="3" borderId="1" xfId="0" applyFont="1" applyFill="1" applyBorder="1" applyAlignment="1">
      <alignment wrapText="1"/>
    </xf>
    <xf numFmtId="0" fontId="19" fillId="3" borderId="18" xfId="0" applyFont="1" applyFill="1" applyBorder="1"/>
    <xf numFmtId="0" fontId="17" fillId="3" borderId="10" xfId="0" applyFont="1" applyFill="1" applyBorder="1" applyAlignment="1">
      <alignment wrapText="1"/>
    </xf>
    <xf numFmtId="0" fontId="19" fillId="3" borderId="12" xfId="0" applyFont="1" applyFill="1" applyBorder="1"/>
    <xf numFmtId="0" fontId="19" fillId="10" borderId="3" xfId="0" applyFont="1" applyFill="1" applyBorder="1"/>
    <xf numFmtId="0" fontId="20" fillId="10" borderId="6" xfId="0" applyFont="1" applyFill="1" applyBorder="1" applyAlignment="1">
      <alignment vertical="center"/>
    </xf>
    <xf numFmtId="0" fontId="20" fillId="10" borderId="6" xfId="0" applyFont="1" applyFill="1" applyBorder="1" applyAlignment="1">
      <alignment horizontal="center" vertical="center"/>
    </xf>
    <xf numFmtId="0" fontId="20" fillId="10" borderId="4" xfId="0" applyFont="1" applyFill="1" applyBorder="1" applyAlignment="1">
      <alignment vertical="center"/>
    </xf>
    <xf numFmtId="0" fontId="21" fillId="13" borderId="2" xfId="0" applyFont="1" applyFill="1" applyBorder="1" applyAlignment="1">
      <alignment horizontal="center" vertical="center" wrapText="1"/>
    </xf>
    <xf numFmtId="0" fontId="29" fillId="0" borderId="0" xfId="0" applyFont="1"/>
    <xf numFmtId="0" fontId="31" fillId="3" borderId="2" xfId="8" applyFont="1" applyFill="1" applyBorder="1" applyAlignment="1">
      <alignment horizontal="center" vertical="center" wrapText="1"/>
    </xf>
    <xf numFmtId="0" fontId="29" fillId="0" borderId="0" xfId="0" applyFont="1" applyAlignment="1">
      <alignment horizontal="center"/>
    </xf>
    <xf numFmtId="0" fontId="31" fillId="7" borderId="2" xfId="8"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29" fillId="0" borderId="4" xfId="0" applyFont="1" applyBorder="1"/>
    <xf numFmtId="0" fontId="31" fillId="3" borderId="3" xfId="8" applyFont="1" applyFill="1" applyBorder="1" applyAlignment="1">
      <alignment horizontal="center" vertical="center" wrapText="1"/>
    </xf>
    <xf numFmtId="0" fontId="31" fillId="7" borderId="3" xfId="8" applyFont="1" applyFill="1" applyBorder="1" applyAlignment="1">
      <alignment horizontal="center" vertical="center" wrapText="1"/>
    </xf>
    <xf numFmtId="0" fontId="18" fillId="7" borderId="12" xfId="0" applyFont="1" applyFill="1" applyBorder="1"/>
    <xf numFmtId="0" fontId="29" fillId="7" borderId="5" xfId="0" applyFont="1" applyFill="1" applyBorder="1" applyAlignment="1">
      <alignment horizontal="center"/>
    </xf>
    <xf numFmtId="0" fontId="29" fillId="7" borderId="10" xfId="0" applyFont="1" applyFill="1" applyBorder="1" applyAlignment="1">
      <alignment horizontal="center"/>
    </xf>
    <xf numFmtId="0" fontId="18" fillId="0" borderId="8" xfId="0" applyFont="1" applyBorder="1" applyAlignment="1">
      <alignment horizontal="center"/>
    </xf>
    <xf numFmtId="42" fontId="29" fillId="5" borderId="9" xfId="2" applyFont="1" applyFill="1" applyBorder="1"/>
    <xf numFmtId="42" fontId="29" fillId="5" borderId="14" xfId="2" applyFont="1" applyFill="1" applyBorder="1"/>
    <xf numFmtId="0" fontId="19" fillId="3" borderId="0" xfId="0" applyFont="1" applyFill="1" applyAlignment="1">
      <alignment horizontal="center" vertical="center"/>
    </xf>
    <xf numFmtId="0" fontId="19" fillId="3" borderId="0" xfId="0" applyFont="1" applyFill="1" applyAlignment="1">
      <alignment vertical="center"/>
    </xf>
    <xf numFmtId="0" fontId="19" fillId="0" borderId="0" xfId="0" applyFont="1" applyAlignment="1">
      <alignment vertical="center"/>
    </xf>
    <xf numFmtId="0" fontId="22" fillId="0" borderId="0" xfId="0" applyFont="1" applyAlignment="1">
      <alignment horizontal="center" vertical="center"/>
    </xf>
    <xf numFmtId="172" fontId="19" fillId="3" borderId="0" xfId="0" applyNumberFormat="1" applyFont="1" applyFill="1" applyAlignment="1">
      <alignment vertical="center"/>
    </xf>
    <xf numFmtId="173" fontId="19" fillId="3" borderId="0" xfId="0" applyNumberFormat="1" applyFont="1" applyFill="1" applyAlignment="1">
      <alignment vertical="center"/>
    </xf>
    <xf numFmtId="174" fontId="19" fillId="3" borderId="0" xfId="0" applyNumberFormat="1" applyFont="1" applyFill="1" applyAlignment="1">
      <alignment vertical="center"/>
    </xf>
    <xf numFmtId="168" fontId="19" fillId="3" borderId="0" xfId="3" applyNumberFormat="1" applyFont="1" applyFill="1" applyAlignment="1">
      <alignment vertical="center"/>
    </xf>
    <xf numFmtId="17" fontId="19" fillId="3" borderId="0" xfId="0" applyNumberFormat="1" applyFont="1" applyFill="1" applyAlignment="1">
      <alignment vertical="center"/>
    </xf>
    <xf numFmtId="44" fontId="19" fillId="3" borderId="0" xfId="1" applyFont="1" applyFill="1" applyAlignment="1">
      <alignment vertical="center"/>
    </xf>
    <xf numFmtId="0" fontId="19" fillId="0" borderId="0" xfId="0" applyFont="1" applyAlignment="1">
      <alignment horizontal="center" vertical="center"/>
    </xf>
    <xf numFmtId="167" fontId="19" fillId="0" borderId="0" xfId="1" applyNumberFormat="1" applyFont="1" applyAlignment="1">
      <alignment vertical="center"/>
    </xf>
    <xf numFmtId="175" fontId="19" fillId="3" borderId="0" xfId="1" applyNumberFormat="1" applyFont="1" applyFill="1" applyAlignment="1">
      <alignment vertical="center"/>
    </xf>
    <xf numFmtId="171" fontId="19" fillId="3" borderId="0" xfId="0" applyNumberFormat="1" applyFont="1" applyFill="1" applyAlignment="1">
      <alignment vertical="center"/>
    </xf>
    <xf numFmtId="169" fontId="19" fillId="3" borderId="0" xfId="7" applyNumberFormat="1" applyFont="1" applyFill="1" applyBorder="1" applyAlignment="1">
      <alignment vertical="center"/>
    </xf>
    <xf numFmtId="0" fontId="26" fillId="8" borderId="2" xfId="0" applyFont="1" applyFill="1" applyBorder="1" applyAlignment="1">
      <alignment horizontal="center" vertical="center"/>
    </xf>
    <xf numFmtId="0" fontId="26" fillId="16" borderId="2" xfId="0" applyFont="1" applyFill="1" applyBorder="1" applyAlignment="1">
      <alignment horizontal="center" vertical="center"/>
    </xf>
    <xf numFmtId="0" fontId="22"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4" xfId="0" applyFont="1" applyFill="1" applyBorder="1" applyAlignment="1">
      <alignment vertical="center"/>
    </xf>
    <xf numFmtId="0" fontId="22" fillId="9" borderId="9" xfId="0" applyFont="1" applyFill="1" applyBorder="1" applyAlignment="1">
      <alignment horizontal="center" vertical="center"/>
    </xf>
    <xf numFmtId="0" fontId="19" fillId="8" borderId="6" xfId="0" applyFont="1" applyFill="1" applyBorder="1" applyAlignment="1">
      <alignment horizontal="centerContinuous" vertical="center" wrapText="1"/>
    </xf>
    <xf numFmtId="0" fontId="19" fillId="8" borderId="11" xfId="0" applyFont="1" applyFill="1" applyBorder="1" applyAlignment="1">
      <alignment horizontal="centerContinuous" vertical="center" wrapText="1"/>
    </xf>
    <xf numFmtId="0" fontId="22" fillId="8" borderId="0" xfId="0" applyFont="1" applyFill="1" applyAlignment="1">
      <alignment horizontal="centerContinuous" vertical="center"/>
    </xf>
    <xf numFmtId="0" fontId="19" fillId="8" borderId="6" xfId="0" applyFont="1" applyFill="1" applyBorder="1" applyAlignment="1">
      <alignment horizontal="centerContinuous" vertical="center"/>
    </xf>
    <xf numFmtId="0" fontId="22" fillId="4" borderId="3" xfId="0" applyFont="1" applyFill="1" applyBorder="1" applyAlignment="1">
      <alignment horizontal="center" vertical="center"/>
    </xf>
    <xf numFmtId="10" fontId="22" fillId="4" borderId="13" xfId="3" applyNumberFormat="1" applyFont="1" applyFill="1" applyBorder="1" applyAlignment="1">
      <alignment horizontal="center" vertical="center"/>
    </xf>
    <xf numFmtId="0" fontId="22" fillId="8" borderId="14" xfId="0" applyFont="1" applyFill="1" applyBorder="1" applyAlignment="1">
      <alignment horizontal="centerContinuous" vertical="center"/>
    </xf>
    <xf numFmtId="0" fontId="22" fillId="8" borderId="8" xfId="0" applyFont="1" applyFill="1" applyBorder="1" applyAlignment="1">
      <alignment horizontal="centerContinuous" vertical="center"/>
    </xf>
    <xf numFmtId="0" fontId="16" fillId="8" borderId="2" xfId="0" applyFont="1" applyFill="1" applyBorder="1" applyAlignment="1">
      <alignment horizontal="center" vertical="center" wrapText="1"/>
    </xf>
    <xf numFmtId="0" fontId="16" fillId="8" borderId="2" xfId="0" applyFont="1" applyFill="1" applyBorder="1" applyAlignment="1">
      <alignment vertical="center" wrapText="1"/>
    </xf>
    <xf numFmtId="0" fontId="16" fillId="8" borderId="4" xfId="0" applyFont="1" applyFill="1" applyBorder="1" applyAlignment="1">
      <alignment vertical="center" wrapText="1"/>
    </xf>
    <xf numFmtId="0" fontId="16" fillId="10" borderId="4" xfId="0" applyFont="1" applyFill="1" applyBorder="1" applyAlignment="1">
      <alignment vertical="center" wrapText="1"/>
    </xf>
    <xf numFmtId="10" fontId="16" fillId="8" borderId="6" xfId="3" applyNumberFormat="1" applyFont="1" applyFill="1" applyBorder="1" applyAlignment="1">
      <alignment horizontal="center" vertical="center"/>
    </xf>
    <xf numFmtId="165" fontId="8" fillId="0" borderId="7" xfId="5" applyNumberFormat="1" applyFont="1" applyFill="1" applyBorder="1" applyAlignment="1">
      <alignment vertical="center"/>
    </xf>
    <xf numFmtId="165" fontId="8" fillId="0" borderId="12" xfId="5" applyNumberFormat="1" applyFont="1" applyFill="1" applyBorder="1" applyAlignment="1">
      <alignment horizontal="right" vertical="center"/>
    </xf>
    <xf numFmtId="165" fontId="8" fillId="3" borderId="12" xfId="5" applyNumberFormat="1" applyFont="1" applyFill="1" applyBorder="1" applyAlignment="1">
      <alignment vertical="center"/>
    </xf>
    <xf numFmtId="10" fontId="16" fillId="8" borderId="2" xfId="3" applyNumberFormat="1" applyFont="1" applyFill="1" applyBorder="1" applyAlignment="1">
      <alignment horizontal="center" vertical="center" wrapText="1"/>
    </xf>
    <xf numFmtId="10" fontId="16" fillId="8" borderId="3" xfId="3" applyNumberFormat="1" applyFont="1" applyFill="1" applyBorder="1" applyAlignment="1">
      <alignment horizontal="center" vertical="center"/>
    </xf>
    <xf numFmtId="165" fontId="8" fillId="3" borderId="3" xfId="5" applyNumberFormat="1" applyFont="1" applyFill="1" applyBorder="1" applyAlignment="1">
      <alignment vertical="center"/>
    </xf>
    <xf numFmtId="165" fontId="8" fillId="3" borderId="6" xfId="5" applyNumberFormat="1" applyFont="1" applyFill="1" applyBorder="1" applyAlignment="1">
      <alignment vertical="center"/>
    </xf>
    <xf numFmtId="165" fontId="8" fillId="3" borderId="4" xfId="5" applyNumberFormat="1" applyFont="1" applyFill="1" applyBorder="1" applyAlignment="1">
      <alignment vertical="center"/>
    </xf>
    <xf numFmtId="165" fontId="16" fillId="10" borderId="2" xfId="5" applyNumberFormat="1" applyFont="1" applyFill="1" applyBorder="1" applyAlignment="1">
      <alignment vertical="center"/>
    </xf>
    <xf numFmtId="168" fontId="16" fillId="8" borderId="9" xfId="3" applyNumberFormat="1" applyFont="1" applyFill="1" applyBorder="1" applyAlignment="1">
      <alignment horizontal="center" vertical="center"/>
    </xf>
    <xf numFmtId="168" fontId="34" fillId="8" borderId="9" xfId="3" applyNumberFormat="1" applyFont="1" applyFill="1" applyBorder="1" applyAlignment="1">
      <alignment horizontal="center" vertical="center"/>
    </xf>
    <xf numFmtId="168" fontId="16" fillId="8" borderId="2" xfId="3" applyNumberFormat="1" applyFont="1" applyFill="1" applyBorder="1" applyAlignment="1">
      <alignment horizontal="center" vertical="center"/>
    </xf>
    <xf numFmtId="42" fontId="8" fillId="8" borderId="2" xfId="2" applyFont="1" applyFill="1" applyBorder="1" applyAlignment="1">
      <alignment vertical="center"/>
    </xf>
    <xf numFmtId="0" fontId="22" fillId="8" borderId="2" xfId="0" applyFont="1" applyFill="1" applyBorder="1" applyAlignment="1">
      <alignment horizontal="center" vertical="center"/>
    </xf>
    <xf numFmtId="9" fontId="19" fillId="0" borderId="2" xfId="3" applyFont="1" applyBorder="1" applyAlignment="1">
      <alignment horizontal="center"/>
    </xf>
    <xf numFmtId="0" fontId="29" fillId="3" borderId="3" xfId="0" applyFont="1" applyFill="1" applyBorder="1"/>
    <xf numFmtId="0" fontId="32" fillId="8" borderId="14" xfId="0" applyFont="1" applyFill="1" applyBorder="1" applyAlignment="1">
      <alignment vertical="center"/>
    </xf>
    <xf numFmtId="0" fontId="32" fillId="8" borderId="8" xfId="0" applyFont="1" applyFill="1" applyBorder="1" applyAlignment="1">
      <alignment vertical="center"/>
    </xf>
    <xf numFmtId="10" fontId="22" fillId="4" borderId="9" xfId="3" applyNumberFormat="1" applyFont="1" applyFill="1" applyBorder="1" applyAlignment="1">
      <alignment horizontal="center" vertical="center"/>
    </xf>
    <xf numFmtId="0" fontId="26" fillId="8" borderId="6" xfId="0" applyFont="1" applyFill="1" applyBorder="1" applyAlignment="1">
      <alignment horizontal="centerContinuous" vertical="center"/>
    </xf>
    <xf numFmtId="0" fontId="26" fillId="8" borderId="4" xfId="0" applyFont="1" applyFill="1" applyBorder="1" applyAlignment="1">
      <alignment horizontal="centerContinuous" vertical="center"/>
    </xf>
    <xf numFmtId="0" fontId="32" fillId="8" borderId="3" xfId="0" applyFont="1" applyFill="1" applyBorder="1" applyAlignment="1">
      <alignment horizontal="centerContinuous" vertical="center"/>
    </xf>
    <xf numFmtId="2" fontId="22" fillId="4" borderId="14" xfId="0" applyNumberFormat="1" applyFont="1" applyFill="1" applyBorder="1" applyAlignment="1">
      <alignment horizontal="center" vertical="center"/>
    </xf>
    <xf numFmtId="0" fontId="22" fillId="8" borderId="3" xfId="0" applyFont="1" applyFill="1" applyBorder="1" applyAlignment="1">
      <alignment horizontal="centerContinuous" vertical="center"/>
    </xf>
    <xf numFmtId="0" fontId="22" fillId="8" borderId="4" xfId="0" applyFont="1" applyFill="1" applyBorder="1" applyAlignment="1">
      <alignment horizontal="centerContinuous" vertical="center"/>
    </xf>
    <xf numFmtId="10" fontId="22" fillId="6" borderId="2" xfId="3" applyNumberFormat="1" applyFont="1" applyFill="1" applyBorder="1" applyAlignment="1">
      <alignment horizontal="left" vertical="center"/>
    </xf>
    <xf numFmtId="10" fontId="22" fillId="5" borderId="2" xfId="3" applyNumberFormat="1" applyFont="1" applyFill="1" applyBorder="1" applyAlignment="1">
      <alignment horizontal="left" vertical="center"/>
    </xf>
    <xf numFmtId="10" fontId="22" fillId="5" borderId="2" xfId="0" applyNumberFormat="1" applyFont="1" applyFill="1" applyBorder="1" applyAlignment="1">
      <alignment horizontal="left" vertical="center"/>
    </xf>
    <xf numFmtId="0" fontId="19" fillId="8" borderId="4" xfId="0" applyFont="1" applyFill="1" applyBorder="1" applyAlignment="1">
      <alignment horizontal="centerContinuous" vertical="center"/>
    </xf>
    <xf numFmtId="0" fontId="19" fillId="8" borderId="7" xfId="0" applyFont="1" applyFill="1" applyBorder="1" applyAlignment="1">
      <alignment horizontal="centerContinuous" vertical="center"/>
    </xf>
    <xf numFmtId="0" fontId="19" fillId="8" borderId="8" xfId="0" applyFont="1" applyFill="1" applyBorder="1" applyAlignment="1">
      <alignment horizontal="centerContinuous" vertical="center"/>
    </xf>
    <xf numFmtId="0" fontId="19" fillId="3" borderId="6" xfId="0" applyFont="1" applyFill="1" applyBorder="1" applyAlignment="1">
      <alignment horizontal="center" vertical="center"/>
    </xf>
    <xf numFmtId="0" fontId="19" fillId="3" borderId="6" xfId="0" applyFont="1" applyFill="1" applyBorder="1" applyAlignment="1">
      <alignment vertical="center"/>
    </xf>
    <xf numFmtId="0" fontId="19" fillId="3" borderId="4" xfId="0" applyFont="1" applyFill="1" applyBorder="1" applyAlignment="1">
      <alignment vertical="center"/>
    </xf>
    <xf numFmtId="10" fontId="22" fillId="9" borderId="4" xfId="0" applyNumberFormat="1" applyFont="1" applyFill="1" applyBorder="1" applyAlignment="1">
      <alignment horizontal="left" vertical="center"/>
    </xf>
    <xf numFmtId="0" fontId="26" fillId="8" borderId="9" xfId="0" applyFont="1" applyFill="1" applyBorder="1" applyAlignment="1">
      <alignment horizontal="center" vertical="center"/>
    </xf>
    <xf numFmtId="0" fontId="19" fillId="3" borderId="12" xfId="0" applyFont="1" applyFill="1" applyBorder="1" applyAlignment="1">
      <alignment vertical="center"/>
    </xf>
    <xf numFmtId="0" fontId="19" fillId="3" borderId="9" xfId="0" applyFont="1" applyFill="1" applyBorder="1" applyAlignment="1">
      <alignment vertical="center"/>
    </xf>
    <xf numFmtId="0" fontId="19" fillId="3" borderId="13" xfId="0" applyFont="1" applyFill="1" applyBorder="1" applyAlignment="1">
      <alignment vertical="center"/>
    </xf>
    <xf numFmtId="0" fontId="19" fillId="3" borderId="5" xfId="0" applyFont="1" applyFill="1" applyBorder="1" applyAlignment="1">
      <alignment vertical="center"/>
    </xf>
    <xf numFmtId="171" fontId="22" fillId="9" borderId="14" xfId="0" applyNumberFormat="1" applyFont="1" applyFill="1" applyBorder="1" applyAlignment="1">
      <alignment vertical="center"/>
    </xf>
    <xf numFmtId="9" fontId="19" fillId="14" borderId="4" xfId="0" applyNumberFormat="1" applyFont="1" applyFill="1" applyBorder="1" applyAlignment="1">
      <alignment horizontal="right" vertical="center"/>
    </xf>
    <xf numFmtId="0" fontId="32" fillId="8" borderId="3" xfId="8" applyFont="1" applyFill="1" applyBorder="1" applyAlignment="1">
      <alignment horizontal="centerContinuous" vertical="center"/>
    </xf>
    <xf numFmtId="0" fontId="22" fillId="14" borderId="2" xfId="0" applyFont="1" applyFill="1" applyBorder="1" applyAlignment="1">
      <alignment horizontal="right" vertical="center"/>
    </xf>
    <xf numFmtId="10" fontId="22" fillId="14" borderId="2" xfId="0" applyNumberFormat="1" applyFont="1" applyFill="1" applyBorder="1" applyAlignment="1">
      <alignment horizontal="right" vertical="center"/>
    </xf>
    <xf numFmtId="2" fontId="22" fillId="14" borderId="2" xfId="0" applyNumberFormat="1" applyFont="1" applyFill="1" applyBorder="1" applyAlignment="1">
      <alignment horizontal="right" vertical="center"/>
    </xf>
    <xf numFmtId="0" fontId="19" fillId="3" borderId="6" xfId="0" applyFont="1" applyFill="1" applyBorder="1" applyAlignment="1">
      <alignment horizontal="right" vertical="center"/>
    </xf>
    <xf numFmtId="0" fontId="8" fillId="3" borderId="1" xfId="0" applyFont="1" applyFill="1" applyBorder="1" applyAlignment="1">
      <alignment vertical="center" wrapText="1"/>
    </xf>
    <xf numFmtId="165" fontId="8" fillId="0" borderId="4" xfId="5" applyNumberFormat="1" applyFont="1" applyFill="1" applyBorder="1" applyAlignment="1">
      <alignment vertical="center"/>
    </xf>
    <xf numFmtId="0" fontId="8" fillId="0" borderId="1" xfId="0" applyFont="1" applyBorder="1" applyAlignment="1">
      <alignment vertical="center" wrapText="1"/>
    </xf>
    <xf numFmtId="165" fontId="8" fillId="0" borderId="8" xfId="5" applyNumberFormat="1" applyFont="1" applyFill="1" applyBorder="1" applyAlignment="1">
      <alignment vertical="center"/>
    </xf>
    <xf numFmtId="10" fontId="16" fillId="8" borderId="3" xfId="3" applyNumberFormat="1" applyFont="1" applyFill="1" applyBorder="1" applyAlignment="1">
      <alignment horizontal="center" vertical="center" wrapText="1"/>
    </xf>
    <xf numFmtId="0" fontId="16" fillId="8" borderId="5" xfId="0" applyFont="1" applyFill="1" applyBorder="1" applyAlignment="1">
      <alignment vertical="center" wrapText="1"/>
    </xf>
    <xf numFmtId="0" fontId="16" fillId="8" borderId="9" xfId="0" applyFont="1" applyFill="1" applyBorder="1" applyAlignment="1">
      <alignment vertical="center" wrapText="1"/>
    </xf>
    <xf numFmtId="0" fontId="36" fillId="0" borderId="9" xfId="0" applyFont="1" applyBorder="1" applyAlignment="1">
      <alignment vertical="center" wrapText="1"/>
    </xf>
    <xf numFmtId="0" fontId="36" fillId="3" borderId="0" xfId="0" applyFont="1" applyFill="1"/>
    <xf numFmtId="0" fontId="36" fillId="0" borderId="0" xfId="0" applyFont="1"/>
    <xf numFmtId="0" fontId="36" fillId="0" borderId="5" xfId="0" applyFont="1" applyBorder="1" applyAlignment="1">
      <alignment vertical="center" wrapText="1"/>
    </xf>
    <xf numFmtId="0" fontId="13" fillId="8" borderId="12" xfId="0" applyFont="1" applyFill="1" applyBorder="1" applyAlignment="1">
      <alignment vertical="center" wrapText="1"/>
    </xf>
    <xf numFmtId="1" fontId="5" fillId="0" borderId="2" xfId="0" applyNumberFormat="1" applyFont="1" applyBorder="1" applyAlignment="1">
      <alignment horizontal="center" vertical="center" wrapText="1"/>
    </xf>
    <xf numFmtId="0" fontId="7" fillId="0" borderId="2" xfId="4" applyFont="1" applyBorder="1" applyAlignment="1">
      <alignment horizontal="center" vertical="center" wrapText="1"/>
    </xf>
    <xf numFmtId="1" fontId="7" fillId="0" borderId="2" xfId="4" applyNumberFormat="1" applyFont="1" applyBorder="1" applyAlignment="1">
      <alignment horizontal="center" vertical="center" wrapText="1"/>
    </xf>
    <xf numFmtId="165" fontId="5" fillId="0" borderId="2" xfId="0" applyNumberFormat="1" applyFont="1" applyBorder="1" applyAlignment="1">
      <alignment horizontal="center" vertical="center" wrapText="1"/>
    </xf>
    <xf numFmtId="166" fontId="9" fillId="8" borderId="2" xfId="4" applyNumberFormat="1" applyFont="1" applyFill="1" applyBorder="1" applyAlignment="1">
      <alignment horizontal="center" vertical="center" wrapText="1"/>
    </xf>
    <xf numFmtId="165" fontId="35" fillId="0" borderId="2" xfId="0" applyNumberFormat="1" applyFont="1" applyBorder="1" applyAlignment="1">
      <alignment horizontal="center" vertical="center" wrapText="1"/>
    </xf>
    <xf numFmtId="166" fontId="10" fillId="8" borderId="2" xfId="4" applyNumberFormat="1" applyFont="1" applyFill="1" applyBorder="1" applyAlignment="1">
      <alignment horizontal="center" vertical="center" wrapText="1"/>
    </xf>
    <xf numFmtId="166" fontId="10" fillId="0" borderId="2" xfId="4" applyNumberFormat="1" applyFont="1" applyBorder="1" applyAlignment="1">
      <alignment horizontal="center" vertical="center" wrapText="1"/>
    </xf>
    <xf numFmtId="166" fontId="11" fillId="8" borderId="2" xfId="4" applyNumberFormat="1" applyFont="1" applyFill="1" applyBorder="1" applyAlignment="1">
      <alignment horizontal="center" vertical="center" wrapText="1"/>
    </xf>
    <xf numFmtId="0" fontId="18" fillId="0" borderId="0" xfId="0" applyFont="1"/>
    <xf numFmtId="0" fontId="19" fillId="3" borderId="0" xfId="0" applyFont="1" applyFill="1" applyAlignment="1">
      <alignment horizontal="left" vertical="center"/>
    </xf>
    <xf numFmtId="0" fontId="22" fillId="5" borderId="2" xfId="0" applyFont="1" applyFill="1" applyBorder="1" applyAlignment="1">
      <alignment horizontal="center" vertical="center" wrapText="1"/>
    </xf>
    <xf numFmtId="0" fontId="22" fillId="8" borderId="2" xfId="4" applyFont="1" applyFill="1" applyBorder="1" applyAlignment="1">
      <alignment horizontal="left" vertical="center" wrapText="1"/>
    </xf>
    <xf numFmtId="0" fontId="22" fillId="15" borderId="2" xfId="4" applyFont="1" applyFill="1" applyBorder="1" applyAlignment="1">
      <alignment horizontal="center" vertical="center"/>
    </xf>
    <xf numFmtId="42" fontId="19" fillId="0" borderId="2" xfId="0" applyNumberFormat="1" applyFont="1" applyBorder="1" applyAlignment="1">
      <alignment vertical="center"/>
    </xf>
    <xf numFmtId="42" fontId="0" fillId="0" borderId="2" xfId="2" applyFont="1" applyFill="1" applyBorder="1" applyAlignment="1">
      <alignment horizontal="right" vertical="center"/>
    </xf>
    <xf numFmtId="0" fontId="32" fillId="8" borderId="2" xfId="4" applyFont="1" applyFill="1" applyBorder="1" applyAlignment="1">
      <alignment horizontal="left" vertical="center" wrapText="1"/>
    </xf>
    <xf numFmtId="0" fontId="22" fillId="5" borderId="9" xfId="0" applyFont="1" applyFill="1" applyBorder="1" applyAlignment="1">
      <alignment horizontal="left" vertical="center"/>
    </xf>
    <xf numFmtId="0" fontId="26" fillId="3" borderId="0" xfId="0" applyFont="1" applyFill="1" applyAlignment="1">
      <alignment horizontal="center" vertical="center" wrapText="1"/>
    </xf>
    <xf numFmtId="0" fontId="22" fillId="8" borderId="3" xfId="0" applyFont="1" applyFill="1" applyBorder="1" applyAlignment="1">
      <alignment horizontal="centerContinuous" vertical="center" wrapText="1"/>
    </xf>
    <xf numFmtId="0" fontId="22" fillId="8" borderId="4" xfId="0" applyFont="1" applyFill="1" applyBorder="1" applyAlignment="1">
      <alignment horizontal="centerContinuous" vertical="center" wrapText="1"/>
    </xf>
    <xf numFmtId="171" fontId="32" fillId="17" borderId="6" xfId="0" applyNumberFormat="1" applyFont="1" applyFill="1" applyBorder="1" applyAlignment="1">
      <alignment vertical="center"/>
    </xf>
    <xf numFmtId="0" fontId="22" fillId="8" borderId="10" xfId="0" applyFont="1" applyFill="1" applyBorder="1" applyAlignment="1">
      <alignment horizontal="centerContinuous" vertical="center" wrapText="1"/>
    </xf>
    <xf numFmtId="0" fontId="22" fillId="8" borderId="12" xfId="0" applyFont="1" applyFill="1" applyBorder="1" applyAlignment="1">
      <alignment horizontal="centerContinuous" vertical="center" wrapText="1"/>
    </xf>
    <xf numFmtId="171" fontId="32" fillId="17" borderId="6" xfId="9" applyNumberFormat="1" applyFont="1" applyFill="1" applyBorder="1" applyAlignment="1">
      <alignment vertical="center"/>
    </xf>
    <xf numFmtId="0" fontId="22" fillId="8" borderId="13" xfId="0" applyFont="1" applyFill="1" applyBorder="1" applyAlignment="1">
      <alignment horizontal="centerContinuous" vertical="center" wrapText="1"/>
    </xf>
    <xf numFmtId="171" fontId="22" fillId="4" borderId="3" xfId="0" applyNumberFormat="1" applyFont="1" applyFill="1" applyBorder="1" applyAlignment="1">
      <alignment vertical="center"/>
    </xf>
    <xf numFmtId="0" fontId="22" fillId="8" borderId="7" xfId="0" applyFont="1" applyFill="1" applyBorder="1" applyAlignment="1">
      <alignment horizontal="centerContinuous" vertical="center" wrapText="1"/>
    </xf>
    <xf numFmtId="171" fontId="22" fillId="9" borderId="6" xfId="0" applyNumberFormat="1" applyFont="1" applyFill="1" applyBorder="1" applyAlignment="1">
      <alignment vertical="center"/>
    </xf>
    <xf numFmtId="171" fontId="22" fillId="3" borderId="0" xfId="9" applyNumberFormat="1" applyFont="1" applyFill="1" applyBorder="1" applyAlignment="1">
      <alignment horizontal="center" vertical="center"/>
    </xf>
    <xf numFmtId="171" fontId="22" fillId="9" borderId="3" xfId="0" applyNumberFormat="1" applyFont="1" applyFill="1" applyBorder="1" applyAlignment="1">
      <alignment vertical="center"/>
    </xf>
    <xf numFmtId="0" fontId="19" fillId="3" borderId="3" xfId="0" applyFont="1" applyFill="1" applyBorder="1" applyAlignment="1">
      <alignment horizontal="left" vertical="center"/>
    </xf>
    <xf numFmtId="0" fontId="32" fillId="5" borderId="0" xfId="8" applyFont="1" applyFill="1" applyAlignment="1">
      <alignment horizontal="centerContinuous" vertical="center" wrapText="1"/>
    </xf>
    <xf numFmtId="0" fontId="22" fillId="5" borderId="0" xfId="0" applyFont="1" applyFill="1" applyAlignment="1">
      <alignment horizontal="center" vertical="center"/>
    </xf>
    <xf numFmtId="0" fontId="32" fillId="7" borderId="2" xfId="8" applyFont="1" applyFill="1" applyBorder="1" applyAlignment="1">
      <alignment horizontal="center" vertical="center" wrapText="1"/>
    </xf>
    <xf numFmtId="171" fontId="32" fillId="17" borderId="4" xfId="0" applyNumberFormat="1" applyFont="1" applyFill="1" applyBorder="1" applyAlignment="1">
      <alignment vertical="center"/>
    </xf>
    <xf numFmtId="0" fontId="32" fillId="8" borderId="14" xfId="8" applyFont="1" applyFill="1" applyBorder="1" applyAlignment="1">
      <alignment horizontal="centerContinuous" vertical="center"/>
    </xf>
    <xf numFmtId="0" fontId="32" fillId="8" borderId="8" xfId="8" applyFont="1" applyFill="1" applyBorder="1" applyAlignment="1">
      <alignment horizontal="centerContinuous" vertical="center" wrapText="1"/>
    </xf>
    <xf numFmtId="0" fontId="32" fillId="8" borderId="10" xfId="8" applyFont="1" applyFill="1" applyBorder="1" applyAlignment="1">
      <alignment horizontal="centerContinuous" vertical="center"/>
    </xf>
    <xf numFmtId="0" fontId="32" fillId="8" borderId="12" xfId="8" applyFont="1" applyFill="1" applyBorder="1" applyAlignment="1">
      <alignment horizontal="centerContinuous" vertical="center"/>
    </xf>
    <xf numFmtId="0" fontId="32" fillId="7" borderId="5" xfId="8" applyFont="1" applyFill="1" applyBorder="1" applyAlignment="1">
      <alignment horizontal="center" vertical="center" wrapText="1"/>
    </xf>
    <xf numFmtId="0" fontId="32" fillId="5" borderId="0" xfId="8" applyFont="1" applyFill="1" applyAlignment="1">
      <alignment horizontal="centerContinuous" vertical="center"/>
    </xf>
    <xf numFmtId="171" fontId="22" fillId="9" borderId="2" xfId="0" applyNumberFormat="1" applyFont="1" applyFill="1" applyBorder="1" applyAlignment="1">
      <alignment vertical="center"/>
    </xf>
    <xf numFmtId="0" fontId="32" fillId="8" borderId="4" xfId="8" applyFont="1" applyFill="1" applyBorder="1" applyAlignment="1">
      <alignment horizontal="centerContinuous" vertical="center"/>
    </xf>
    <xf numFmtId="171" fontId="22" fillId="4" borderId="2" xfId="0" applyNumberFormat="1" applyFont="1" applyFill="1" applyBorder="1" applyAlignment="1">
      <alignment vertical="center"/>
    </xf>
    <xf numFmtId="0" fontId="32" fillId="8" borderId="3" xfId="8" applyFont="1" applyFill="1" applyBorder="1" applyAlignment="1">
      <alignment horizontal="centerContinuous" vertical="center" wrapText="1"/>
    </xf>
    <xf numFmtId="0" fontId="32" fillId="8" borderId="6" xfId="8" applyFont="1" applyFill="1" applyBorder="1" applyAlignment="1">
      <alignment horizontal="centerContinuous" vertical="center" wrapText="1"/>
    </xf>
    <xf numFmtId="0" fontId="32" fillId="8" borderId="4" xfId="8" applyFont="1" applyFill="1" applyBorder="1" applyAlignment="1">
      <alignment horizontal="centerContinuous" vertical="center" wrapText="1"/>
    </xf>
    <xf numFmtId="4" fontId="19" fillId="0" borderId="0" xfId="0" applyNumberFormat="1" applyFont="1"/>
    <xf numFmtId="0" fontId="19" fillId="3" borderId="3" xfId="0" applyFont="1" applyFill="1" applyBorder="1" applyAlignment="1">
      <alignment horizontal="right" vertical="center"/>
    </xf>
    <xf numFmtId="0" fontId="32" fillId="5" borderId="3" xfId="8" applyFont="1" applyFill="1" applyBorder="1" applyAlignment="1">
      <alignment horizontal="centerContinuous" vertical="center"/>
    </xf>
    <xf numFmtId="0" fontId="32" fillId="5" borderId="6" xfId="8" applyFont="1" applyFill="1" applyBorder="1" applyAlignment="1">
      <alignment horizontal="centerContinuous" vertical="center"/>
    </xf>
    <xf numFmtId="0" fontId="32" fillId="5" borderId="4" xfId="8" applyFont="1" applyFill="1" applyBorder="1" applyAlignment="1">
      <alignment horizontal="centerContinuous" vertical="center"/>
    </xf>
    <xf numFmtId="3" fontId="32" fillId="9" borderId="2" xfId="8" applyNumberFormat="1" applyFont="1" applyFill="1" applyBorder="1" applyAlignment="1">
      <alignment horizontal="right" vertical="center"/>
    </xf>
    <xf numFmtId="0" fontId="19" fillId="0" borderId="0" xfId="0" applyFont="1" applyAlignment="1">
      <alignment horizontal="left" vertical="center"/>
    </xf>
    <xf numFmtId="3" fontId="19" fillId="0" borderId="0" xfId="0" applyNumberFormat="1" applyFont="1"/>
    <xf numFmtId="0" fontId="22" fillId="3" borderId="0" xfId="0" applyFont="1" applyFill="1" applyAlignment="1">
      <alignment horizontal="left" vertical="center"/>
    </xf>
    <xf numFmtId="10" fontId="40" fillId="18" borderId="20" xfId="0" applyNumberFormat="1" applyFont="1" applyFill="1" applyBorder="1" applyAlignment="1">
      <alignment horizontal="center" vertical="center"/>
    </xf>
    <xf numFmtId="176" fontId="39" fillId="18" borderId="20" xfId="0" applyNumberFormat="1" applyFont="1" applyFill="1" applyBorder="1" applyAlignment="1">
      <alignment vertical="center"/>
    </xf>
    <xf numFmtId="10" fontId="40" fillId="18" borderId="20" xfId="0" applyNumberFormat="1" applyFont="1" applyFill="1" applyBorder="1" applyAlignment="1">
      <alignment horizontal="right" vertical="center"/>
    </xf>
    <xf numFmtId="0" fontId="20" fillId="19" borderId="0" xfId="0" applyFont="1" applyFill="1" applyAlignment="1">
      <alignment vertical="center"/>
    </xf>
    <xf numFmtId="42" fontId="29" fillId="3" borderId="6" xfId="0" applyNumberFormat="1" applyFont="1" applyFill="1" applyBorder="1"/>
    <xf numFmtId="42" fontId="29" fillId="9" borderId="2" xfId="0" applyNumberFormat="1" applyFont="1" applyFill="1" applyBorder="1" applyAlignment="1">
      <alignment vertical="center"/>
    </xf>
    <xf numFmtId="0" fontId="22" fillId="8" borderId="14" xfId="0" applyFont="1" applyFill="1" applyBorder="1" applyAlignment="1">
      <alignment horizontal="left" vertical="center"/>
    </xf>
    <xf numFmtId="10" fontId="22" fillId="8" borderId="0" xfId="0" applyNumberFormat="1" applyFont="1" applyFill="1" applyAlignment="1">
      <alignment horizontal="right" vertical="center"/>
    </xf>
    <xf numFmtId="10" fontId="22" fillId="4" borderId="7" xfId="3" applyNumberFormat="1" applyFont="1" applyFill="1" applyBorder="1" applyAlignment="1">
      <alignment horizontal="center" vertical="center"/>
    </xf>
    <xf numFmtId="167" fontId="39" fillId="18" borderId="19" xfId="1" applyNumberFormat="1" applyFont="1" applyFill="1" applyBorder="1" applyAlignment="1">
      <alignment vertical="center"/>
    </xf>
    <xf numFmtId="167" fontId="39" fillId="18" borderId="20" xfId="1" applyNumberFormat="1" applyFont="1" applyFill="1" applyBorder="1" applyAlignment="1">
      <alignment vertical="center"/>
    </xf>
    <xf numFmtId="167" fontId="8" fillId="10" borderId="2" xfId="1" applyNumberFormat="1" applyFont="1" applyFill="1" applyBorder="1" applyAlignment="1">
      <alignment vertical="center"/>
    </xf>
    <xf numFmtId="176" fontId="29" fillId="20" borderId="20" xfId="0" applyNumberFormat="1" applyFont="1" applyFill="1" applyBorder="1"/>
    <xf numFmtId="42" fontId="18" fillId="11" borderId="12" xfId="6" applyFont="1" applyFill="1" applyBorder="1" applyAlignment="1">
      <alignment horizontal="center" vertical="center" wrapText="1"/>
    </xf>
    <xf numFmtId="0" fontId="42" fillId="3" borderId="0" xfId="0" applyFont="1" applyFill="1" applyAlignment="1">
      <alignment horizontal="left" vertical="center"/>
    </xf>
    <xf numFmtId="176" fontId="25" fillId="21" borderId="21" xfId="0" applyNumberFormat="1" applyFont="1" applyFill="1" applyBorder="1" applyAlignment="1">
      <alignment vertical="center"/>
    </xf>
    <xf numFmtId="176" fontId="29" fillId="21" borderId="20" xfId="0" applyNumberFormat="1" applyFont="1" applyFill="1" applyBorder="1" applyAlignment="1">
      <alignment vertical="center"/>
    </xf>
    <xf numFmtId="176" fontId="25" fillId="21" borderId="20" xfId="0" applyNumberFormat="1" applyFont="1" applyFill="1" applyBorder="1" applyAlignment="1">
      <alignment vertical="center"/>
    </xf>
    <xf numFmtId="176" fontId="29" fillId="21" borderId="21" xfId="0" applyNumberFormat="1" applyFont="1" applyFill="1" applyBorder="1" applyAlignment="1">
      <alignment vertical="center"/>
    </xf>
    <xf numFmtId="176" fontId="29" fillId="21" borderId="22" xfId="0" applyNumberFormat="1" applyFont="1" applyFill="1" applyBorder="1" applyAlignment="1">
      <alignment vertical="center"/>
    </xf>
    <xf numFmtId="176" fontId="19" fillId="21" borderId="21" xfId="0" applyNumberFormat="1" applyFont="1" applyFill="1" applyBorder="1" applyAlignment="1">
      <alignment horizontal="center"/>
    </xf>
    <xf numFmtId="176" fontId="19" fillId="21" borderId="20" xfId="0" applyNumberFormat="1" applyFont="1" applyFill="1" applyBorder="1" applyAlignment="1">
      <alignment horizontal="left" vertical="center"/>
    </xf>
    <xf numFmtId="176" fontId="19" fillId="21" borderId="22" xfId="0" applyNumberFormat="1" applyFont="1" applyFill="1" applyBorder="1" applyAlignment="1">
      <alignment horizontal="left" vertical="center"/>
    </xf>
    <xf numFmtId="176" fontId="19" fillId="21" borderId="21" xfId="0" applyNumberFormat="1" applyFont="1" applyFill="1" applyBorder="1" applyAlignment="1">
      <alignment horizontal="left" vertical="center"/>
    </xf>
    <xf numFmtId="169" fontId="22" fillId="8" borderId="14" xfId="0" applyNumberFormat="1" applyFont="1" applyFill="1" applyBorder="1"/>
    <xf numFmtId="0" fontId="37" fillId="2" borderId="3"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41" fillId="6" borderId="0" xfId="0" applyFont="1" applyFill="1" applyAlignment="1">
      <alignment horizontal="left" vertical="center" wrapText="1"/>
    </xf>
    <xf numFmtId="42" fontId="38" fillId="8" borderId="14" xfId="6" applyFont="1" applyFill="1" applyBorder="1" applyAlignment="1">
      <alignment horizontal="center" vertical="center" wrapText="1"/>
    </xf>
    <xf numFmtId="42" fontId="38" fillId="8" borderId="7" xfId="6" applyFont="1" applyFill="1" applyBorder="1" applyAlignment="1">
      <alignment horizontal="center" vertical="center" wrapText="1"/>
    </xf>
    <xf numFmtId="42" fontId="38" fillId="8" borderId="8" xfId="6" applyFont="1" applyFill="1" applyBorder="1" applyAlignment="1">
      <alignment horizontal="center" vertical="center" wrapText="1"/>
    </xf>
    <xf numFmtId="0" fontId="38" fillId="8" borderId="10" xfId="0" applyFont="1" applyFill="1" applyBorder="1" applyAlignment="1">
      <alignment horizontal="center" vertical="center"/>
    </xf>
    <xf numFmtId="0" fontId="38" fillId="8" borderId="11" xfId="0" applyFont="1" applyFill="1" applyBorder="1" applyAlignment="1">
      <alignment horizontal="center" vertical="center"/>
    </xf>
    <xf numFmtId="0" fontId="38" fillId="8" borderId="12" xfId="0" applyFont="1" applyFill="1" applyBorder="1" applyAlignment="1">
      <alignment horizontal="center" vertical="center"/>
    </xf>
    <xf numFmtId="0" fontId="21" fillId="13" borderId="3" xfId="0" applyFont="1" applyFill="1" applyBorder="1" applyAlignment="1">
      <alignment horizontal="center" wrapText="1"/>
    </xf>
    <xf numFmtId="0" fontId="21" fillId="13" borderId="4" xfId="0" applyFont="1" applyFill="1" applyBorder="1" applyAlignment="1">
      <alignment horizontal="center" wrapText="1"/>
    </xf>
    <xf numFmtId="0" fontId="27" fillId="13" borderId="3" xfId="0" applyFont="1" applyFill="1" applyBorder="1" applyAlignment="1">
      <alignment horizontal="center" vertical="center" wrapText="1"/>
    </xf>
    <xf numFmtId="0" fontId="27" fillId="13" borderId="6" xfId="0" applyFont="1" applyFill="1" applyBorder="1" applyAlignment="1">
      <alignment horizontal="center" vertical="center" wrapText="1"/>
    </xf>
    <xf numFmtId="0" fontId="27" fillId="13" borderId="4" xfId="0" applyFont="1" applyFill="1" applyBorder="1" applyAlignment="1">
      <alignment horizontal="center" vertical="center" wrapText="1"/>
    </xf>
    <xf numFmtId="0" fontId="17" fillId="6" borderId="3" xfId="0" applyFont="1" applyFill="1" applyBorder="1" applyAlignment="1">
      <alignment horizontal="left" vertical="center" wrapText="1"/>
    </xf>
    <xf numFmtId="0" fontId="17" fillId="6" borderId="4" xfId="0" applyFont="1" applyFill="1" applyBorder="1" applyAlignment="1">
      <alignment horizontal="left" vertical="center" wrapText="1"/>
    </xf>
    <xf numFmtId="0" fontId="28" fillId="0" borderId="3"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4" xfId="0" applyFont="1" applyBorder="1" applyAlignment="1">
      <alignment horizontal="center" vertical="center" wrapText="1"/>
    </xf>
    <xf numFmtId="0" fontId="28" fillId="6" borderId="3" xfId="0" applyFont="1" applyFill="1" applyBorder="1" applyAlignment="1">
      <alignment horizontal="left" vertical="center" wrapText="1"/>
    </xf>
    <xf numFmtId="0" fontId="28" fillId="6" borderId="4" xfId="0" applyFont="1" applyFill="1" applyBorder="1" applyAlignment="1">
      <alignment horizontal="left" vertical="center" wrapText="1"/>
    </xf>
    <xf numFmtId="0" fontId="38" fillId="7" borderId="3" xfId="0" applyFont="1" applyFill="1" applyBorder="1" applyAlignment="1">
      <alignment horizontal="center" vertical="center"/>
    </xf>
    <xf numFmtId="0" fontId="38" fillId="7" borderId="6" xfId="0" applyFont="1" applyFill="1" applyBorder="1" applyAlignment="1">
      <alignment horizontal="center" vertical="center"/>
    </xf>
    <xf numFmtId="0" fontId="38" fillId="7" borderId="4" xfId="0" applyFont="1" applyFill="1" applyBorder="1" applyAlignment="1">
      <alignment horizontal="center" vertical="center"/>
    </xf>
    <xf numFmtId="0" fontId="42" fillId="6" borderId="23" xfId="0" applyFont="1" applyFill="1" applyBorder="1" applyAlignment="1">
      <alignment horizontal="left" vertical="center"/>
    </xf>
    <xf numFmtId="0" fontId="42" fillId="6" borderId="24" xfId="0" applyFont="1" applyFill="1" applyBorder="1" applyAlignment="1">
      <alignment horizontal="left" vertical="center"/>
    </xf>
    <xf numFmtId="0" fontId="42" fillId="6" borderId="25" xfId="0" applyFont="1" applyFill="1" applyBorder="1" applyAlignment="1">
      <alignment horizontal="left" vertical="center"/>
    </xf>
    <xf numFmtId="0" fontId="42" fillId="6" borderId="26" xfId="0" applyFont="1" applyFill="1" applyBorder="1" applyAlignment="1">
      <alignment horizontal="left" wrapText="1"/>
    </xf>
    <xf numFmtId="0" fontId="42" fillId="6" borderId="0" xfId="0" applyFont="1" applyFill="1" applyAlignment="1">
      <alignment horizontal="left" wrapText="1"/>
    </xf>
    <xf numFmtId="0" fontId="42" fillId="6" borderId="27" xfId="0" applyFont="1" applyFill="1" applyBorder="1" applyAlignment="1">
      <alignment horizontal="left" wrapText="1"/>
    </xf>
    <xf numFmtId="0" fontId="44" fillId="6" borderId="26" xfId="0" applyFont="1" applyFill="1" applyBorder="1" applyAlignment="1">
      <alignment horizontal="left" vertical="center" wrapText="1"/>
    </xf>
    <xf numFmtId="0" fontId="44" fillId="6" borderId="0" xfId="0" applyFont="1" applyFill="1" applyAlignment="1">
      <alignment horizontal="left" vertical="center" wrapText="1"/>
    </xf>
    <xf numFmtId="0" fontId="44" fillId="6" borderId="27" xfId="0" applyFont="1" applyFill="1" applyBorder="1" applyAlignment="1">
      <alignment horizontal="left" vertical="center" wrapText="1"/>
    </xf>
    <xf numFmtId="0" fontId="42" fillId="6" borderId="28" xfId="0" applyFont="1" applyFill="1" applyBorder="1" applyAlignment="1">
      <alignment horizontal="left" vertical="center" wrapText="1"/>
    </xf>
    <xf numFmtId="0" fontId="42" fillId="6" borderId="29" xfId="0" applyFont="1" applyFill="1" applyBorder="1" applyAlignment="1">
      <alignment horizontal="left" vertical="center" wrapText="1"/>
    </xf>
    <xf numFmtId="0" fontId="42" fillId="6" borderId="30" xfId="0" applyFont="1" applyFill="1" applyBorder="1" applyAlignment="1">
      <alignment horizontal="left" vertical="center" wrapText="1"/>
    </xf>
    <xf numFmtId="0" fontId="43" fillId="6" borderId="15" xfId="0" applyFont="1" applyFill="1" applyBorder="1" applyAlignment="1">
      <alignment horizontal="left" vertical="top" wrapText="1"/>
    </xf>
    <xf numFmtId="0" fontId="43" fillId="6" borderId="16" xfId="0" applyFont="1" applyFill="1" applyBorder="1" applyAlignment="1">
      <alignment horizontal="left" vertical="top"/>
    </xf>
    <xf numFmtId="0" fontId="43" fillId="6" borderId="17" xfId="0" applyFont="1" applyFill="1" applyBorder="1" applyAlignment="1">
      <alignment horizontal="left" vertical="top"/>
    </xf>
    <xf numFmtId="0" fontId="38" fillId="5" borderId="6" xfId="0" applyFont="1" applyFill="1" applyBorder="1" applyAlignment="1">
      <alignment horizontal="center" vertical="center"/>
    </xf>
  </cellXfs>
  <cellStyles count="10">
    <cellStyle name="Millares 2" xfId="7"/>
    <cellStyle name="Millares 2 2" xfId="9"/>
    <cellStyle name="Millares 4" xfId="5"/>
    <cellStyle name="Moneda" xfId="1" builtinId="4"/>
    <cellStyle name="Moneda [0]" xfId="2" builtinId="7"/>
    <cellStyle name="Moneda [0] 2" xfId="6"/>
    <cellStyle name="Normal" xfId="0" builtinId="0"/>
    <cellStyle name="Normal 2" xfId="4"/>
    <cellStyle name="Normal_PROY- DRA ROSITA" xfId="8"/>
    <cellStyle name="Porcentaje" xfId="3" builtinId="5"/>
  </cellStyles>
  <dxfs count="80">
    <dxf>
      <font>
        <b val="0"/>
        <i val="0"/>
        <strike val="0"/>
        <condense val="0"/>
        <extend val="0"/>
        <outline val="0"/>
        <shadow val="0"/>
        <u val="none"/>
        <vertAlign val="baseline"/>
        <sz val="11"/>
        <color theme="1"/>
        <name val="Times New Roman"/>
        <scheme val="none"/>
      </font>
      <fill>
        <patternFill patternType="solid">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Times New Roman"/>
        <scheme val="none"/>
      </font>
      <numFmt numFmtId="3" formatCode="#,##0"/>
      <fill>
        <patternFill patternType="solid">
          <fgColor indexed="64"/>
          <bgColor theme="7" tint="0.79998168889431442"/>
        </patternFill>
      </fill>
      <alignment horizontal="right" vertical="center" textRotation="0" wrapText="0" indent="0" justifyLastLine="0" shrinkToFit="0" readingOrder="0"/>
    </dxf>
    <dxf>
      <font>
        <strike val="0"/>
        <outline val="0"/>
        <shadow val="0"/>
        <u val="none"/>
        <vertAlign val="baseline"/>
        <sz val="11"/>
      </font>
    </dxf>
    <dxf>
      <font>
        <strike val="0"/>
        <outline val="0"/>
        <shadow val="0"/>
        <u val="none"/>
        <vertAlign val="baseline"/>
        <sz val="11"/>
      </font>
    </dxf>
    <dxf>
      <font>
        <b/>
        <i val="0"/>
        <strike val="0"/>
        <condense val="0"/>
        <extend val="0"/>
        <outline val="0"/>
        <shadow val="0"/>
        <u val="none"/>
        <vertAlign val="baseline"/>
        <sz val="11"/>
        <color auto="1"/>
        <name val="Times New Roman"/>
        <scheme val="none"/>
      </font>
      <fill>
        <patternFill patternType="solid">
          <fgColor indexed="64"/>
          <bgColor theme="6" tint="0.5999938962981048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Times New Roman"/>
        <scheme val="none"/>
      </font>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1"/>
      </font>
    </dxf>
    <dxf>
      <border>
        <bottom style="thin">
          <color indexed="64"/>
        </bottom>
      </border>
    </dxf>
    <dxf>
      <font>
        <b/>
        <i val="0"/>
        <strike val="0"/>
        <condense val="0"/>
        <extend val="0"/>
        <outline val="0"/>
        <shadow val="0"/>
        <u val="none"/>
        <vertAlign val="baseline"/>
        <sz val="11"/>
        <color theme="1"/>
        <name val="Times New Roman"/>
        <scheme val="none"/>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5" tint="0.399975585192419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5" tint="0.399975585192419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numFmt numFmtId="32" formatCode="_-&quot;$&quot;\ * #,##0_-;\-&quot;$&quot;\ * #,##0_-;_-&quot;$&quot;\ * &quot;-&quot;_-;_-@_-"/>
      <fill>
        <patternFill patternType="solid">
          <fgColor indexed="64"/>
          <bgColor theme="0"/>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scheme val="none"/>
      </font>
      <fill>
        <patternFill patternType="solid">
          <fgColor indexed="64"/>
          <bgColor theme="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Times New Roman"/>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rgb="FFFFFF00"/>
        </patternFill>
      </fill>
    </dxf>
    <dxf>
      <border outline="0">
        <bottom style="thin">
          <color indexed="64"/>
        </bottom>
      </border>
    </dxf>
    <dxf>
      <font>
        <b val="0"/>
        <i val="0"/>
        <strike val="0"/>
        <condense val="0"/>
        <extend val="0"/>
        <outline val="0"/>
        <shadow val="0"/>
        <u val="none"/>
        <vertAlign val="baseline"/>
        <sz val="10"/>
        <color theme="1"/>
        <name val="Times New Roman"/>
        <scheme val="none"/>
      </font>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0"/>
        <color theme="1"/>
        <name val="Times New Roman"/>
        <scheme val="none"/>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left style="thin">
          <color indexed="64"/>
        </left>
        <bottom style="thin">
          <color indexed="64"/>
        </bottom>
      </border>
    </dxf>
    <dxf>
      <fill>
        <patternFill patternType="none">
          <fgColor indexed="64"/>
          <bgColor auto="1"/>
        </patternFill>
      </fill>
    </dxf>
    <dxf>
      <font>
        <b/>
        <i val="0"/>
        <strike val="0"/>
        <condense val="0"/>
        <extend val="0"/>
        <outline val="0"/>
        <shadow val="0"/>
        <u val="none"/>
        <vertAlign val="baseline"/>
        <sz val="11"/>
        <color theme="1"/>
        <name val="Calibri"/>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id="1" name="ANEXO_4A" displayName="ANEXO_4A" ref="A4:U28" totalsRowShown="0" headerRowDxfId="79" dataDxfId="78" tableBorderDxfId="77" headerRowCellStyle="Normal 2">
  <autoFilter ref="A4:U28"/>
  <tableColumns count="21">
    <tableColumn id="1" name="0" dataDxfId="76"/>
    <tableColumn id="2" name="ÍTEM" dataDxfId="75"/>
    <tableColumn id="3" name="1" dataDxfId="74"/>
    <tableColumn id="4" name="2" dataDxfId="73"/>
    <tableColumn id="5" name="3" dataDxfId="72"/>
    <tableColumn id="6" name="4" dataDxfId="71"/>
    <tableColumn id="7" name="5" dataDxfId="70"/>
    <tableColumn id="8" name="6" dataDxfId="69"/>
    <tableColumn id="9" name="7" dataDxfId="68"/>
    <tableColumn id="10" name="8" dataDxfId="67"/>
    <tableColumn id="11" name="9" dataDxfId="66"/>
    <tableColumn id="12" name="10" dataDxfId="65"/>
    <tableColumn id="13" name="11" dataDxfId="64"/>
    <tableColumn id="14" name="12" dataDxfId="63"/>
    <tableColumn id="15" name="13" dataDxfId="62"/>
    <tableColumn id="16" name="14" dataDxfId="61"/>
    <tableColumn id="17" name="15" dataDxfId="60"/>
    <tableColumn id="18" name="16" dataDxfId="59"/>
    <tableColumn id="19" name="17" dataDxfId="58"/>
    <tableColumn id="20" name="18" dataDxfId="57"/>
    <tableColumn id="21" name="19" dataDxfId="56"/>
  </tableColumns>
  <tableStyleInfo name="TableStyleMedium25" showFirstColumn="0" showLastColumn="0" showRowStripes="1" showColumnStripes="0"/>
</table>
</file>

<file path=xl/tables/table2.xml><?xml version="1.0" encoding="utf-8"?>
<table xmlns="http://schemas.openxmlformats.org/spreadsheetml/2006/main" id="2" name="ANEXO_4B" displayName="ANEXO_4B" ref="A3:F111" totalsRowShown="0" headerRowDxfId="55" headerRowBorderDxfId="54" tableBorderDxfId="53" totalsRowBorderDxfId="52" headerRowCellStyle="Moneda [0] 2">
  <autoFilter ref="A3:F111"/>
  <tableColumns count="6">
    <tableColumn id="1" name="Ítem Representativo (R) o No Representativo (NR)" dataDxfId="51"/>
    <tableColumn id="2" name="ITEM" dataDxfId="50"/>
    <tableColumn id="3" name="DESCRIPCIÓN" dataDxfId="49"/>
    <tableColumn id="4" name="UNID" dataDxfId="48"/>
    <tableColumn id="5" name="VALOR ALQUILER  POR DIA" dataDxfId="47"/>
    <tableColumn id="6" name="VALOR ALQUILER  POR MES" dataDxfId="46"/>
  </tableColumns>
  <tableStyleInfo name="TableStyleMedium25" showFirstColumn="0" showLastColumn="0" showRowStripes="1" showColumnStripes="0"/>
</table>
</file>

<file path=xl/tables/table3.xml><?xml version="1.0" encoding="utf-8"?>
<table xmlns="http://schemas.openxmlformats.org/spreadsheetml/2006/main" id="4" name="ANEXO_4C" displayName="ANEXO_4C" ref="B5:Q12" totalsRowCount="1" headerRowDxfId="45" dataDxfId="43" headerRowBorderDxfId="44" tableBorderDxfId="42" totalsRowBorderDxfId="41" dataCellStyle="Moneda [0]">
  <autoFilter ref="B5:Q11"/>
  <tableColumns count="16">
    <tableColumn id="1" name="Número de sedes" dataDxfId="40" totalsRowDxfId="39"/>
    <tableColumn id="2" name="1" dataDxfId="38" totalsRowDxfId="37" dataCellStyle="Moneda [0]"/>
    <tableColumn id="3" name="2" dataDxfId="36" totalsRowDxfId="35" dataCellStyle="Moneda [0]"/>
    <tableColumn id="4" name="3" dataDxfId="34" totalsRowDxfId="33" dataCellStyle="Moneda [0]"/>
    <tableColumn id="5" name="4" dataDxfId="32" totalsRowDxfId="31" dataCellStyle="Moneda [0]"/>
    <tableColumn id="6" name="5" dataDxfId="30" totalsRowDxfId="29" dataCellStyle="Moneda [0]"/>
    <tableColumn id="7" name="6" dataDxfId="28" totalsRowDxfId="27" dataCellStyle="Moneda [0]"/>
    <tableColumn id="8" name="7" dataDxfId="26" totalsRowDxfId="25" dataCellStyle="Moneda [0]"/>
    <tableColumn id="9" name="8" dataDxfId="24" totalsRowDxfId="23" dataCellStyle="Moneda [0]"/>
    <tableColumn id="10" name="9" dataDxfId="22" totalsRowDxfId="21" dataCellStyle="Moneda [0]"/>
    <tableColumn id="11" name="10" dataDxfId="20" totalsRowDxfId="19" dataCellStyle="Moneda [0]"/>
    <tableColumn id="12" name="11" dataDxfId="18" totalsRowDxfId="17" dataCellStyle="Moneda [0]"/>
    <tableColumn id="13" name="12" dataDxfId="16" totalsRowDxfId="15" dataCellStyle="Moneda [0]"/>
    <tableColumn id="14" name="13" dataDxfId="14" totalsRowDxfId="13" dataCellStyle="Moneda [0]"/>
    <tableColumn id="15" name="14" totalsRowLabel=" VALOR TOTAL " dataDxfId="12" totalsRowDxfId="11" dataCellStyle="Moneda [0]"/>
    <tableColumn id="16" name="15" totalsRowFunction="custom" dataDxfId="10" totalsRowDxfId="9" dataCellStyle="Moneda [0]">
      <totalsRowFormula>SUM(C11:Q11)</totalsRowFormula>
    </tableColumn>
  </tableColumns>
  <tableStyleInfo name="TableStyleMedium25" showFirstColumn="0" showLastColumn="0" showRowStripes="1" showColumnStripes="0"/>
</table>
</file>

<file path=xl/tables/table4.xml><?xml version="1.0" encoding="utf-8"?>
<table xmlns="http://schemas.openxmlformats.org/spreadsheetml/2006/main" id="5" name="ANEXO_4D" displayName="ANEXO_4D" ref="A3:F65" totalsRowShown="0" headerRowDxfId="8" dataDxfId="6" headerRowBorderDxfId="7">
  <autoFilter ref="A3:F65"/>
  <tableColumns count="6">
    <tableColumn id="1" name="No" dataDxfId="5"/>
    <tableColumn id="2" name="PERSONAL REQUERIDO" dataDxfId="4" dataCellStyle="Normal_PROY- DRA ROSITA"/>
    <tableColumn id="3" name="CANTIDAD DE PERSONAS" dataDxfId="3"/>
    <tableColumn id="4" name="VALOR UNITARIO" dataDxfId="2"/>
    <tableColumn id="5" name="VALOR TOTAL" dataDxfId="1" dataCellStyle="Normal_PROY- DRA ROSITA"/>
    <tableColumn id="6" name="R/NR" dataDxfId="0"/>
  </tableColumns>
  <tableStyleInfo name="TableStyleLight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BK274"/>
  <sheetViews>
    <sheetView showGridLines="0" topLeftCell="G16" zoomScale="115" zoomScaleNormal="115" zoomScaleSheetLayoutView="100" workbookViewId="0">
      <selection activeCell="U6" sqref="U6"/>
    </sheetView>
  </sheetViews>
  <sheetFormatPr baseColWidth="10" defaultColWidth="11.42578125" defaultRowHeight="11.25" x14ac:dyDescent="0.2"/>
  <cols>
    <col min="1" max="1" width="19.5703125" style="30" customWidth="1"/>
    <col min="2" max="2" width="15.28515625" style="31" customWidth="1"/>
    <col min="3" max="3" width="15.85546875" style="32" bestFit="1" customWidth="1"/>
    <col min="4" max="4" width="12.85546875" style="32" bestFit="1" customWidth="1"/>
    <col min="5" max="5" width="14.140625" style="32" bestFit="1" customWidth="1"/>
    <col min="6" max="6" width="12.5703125" style="33" bestFit="1" customWidth="1"/>
    <col min="7" max="7" width="11.85546875" style="33" bestFit="1" customWidth="1"/>
    <col min="8" max="8" width="12.85546875" style="34" bestFit="1" customWidth="1"/>
    <col min="9" max="9" width="12.85546875" style="27" bestFit="1" customWidth="1"/>
    <col min="10" max="11" width="11.5703125" style="35" bestFit="1" customWidth="1"/>
    <col min="12" max="12" width="11.5703125" style="34" bestFit="1" customWidth="1"/>
    <col min="13" max="13" width="11.85546875" style="34" bestFit="1" customWidth="1"/>
    <col min="14" max="14" width="14.140625" style="35" customWidth="1"/>
    <col min="15" max="15" width="12.85546875" style="34" bestFit="1" customWidth="1"/>
    <col min="16" max="16" width="12.5703125" style="32" bestFit="1" customWidth="1"/>
    <col min="17" max="17" width="15" style="32" bestFit="1" customWidth="1"/>
    <col min="18" max="18" width="11.5703125" style="32" bestFit="1" customWidth="1"/>
    <col min="19" max="20" width="11.5703125" style="34" bestFit="1" customWidth="1"/>
    <col min="21" max="21" width="12.85546875" style="34" bestFit="1" customWidth="1"/>
    <col min="22" max="22" width="15.140625" style="1" customWidth="1"/>
    <col min="23" max="23" width="11.7109375" style="1" bestFit="1" customWidth="1"/>
    <col min="24" max="63" width="11.42578125" style="2"/>
    <col min="64" max="16384" width="11.42578125" style="3"/>
  </cols>
  <sheetData>
    <row r="2" spans="1:63" s="215" customFormat="1" ht="30" customHeight="1" x14ac:dyDescent="0.35">
      <c r="A2" s="213"/>
      <c r="B2" s="300" t="s">
        <v>0</v>
      </c>
      <c r="C2" s="301"/>
      <c r="D2" s="301"/>
      <c r="E2" s="301"/>
      <c r="F2" s="301"/>
      <c r="G2" s="301"/>
      <c r="H2" s="301"/>
      <c r="I2" s="301"/>
      <c r="J2" s="301"/>
      <c r="K2" s="301"/>
      <c r="L2" s="301"/>
      <c r="M2" s="301"/>
      <c r="N2" s="301"/>
      <c r="O2" s="301"/>
      <c r="P2" s="301"/>
      <c r="Q2" s="301"/>
      <c r="R2" s="301"/>
      <c r="S2" s="301"/>
      <c r="T2" s="301"/>
      <c r="U2" s="302"/>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row>
    <row r="3" spans="1:63" s="215" customFormat="1" ht="30" customHeight="1" x14ac:dyDescent="0.35">
      <c r="A3" s="216"/>
      <c r="B3" s="300" t="s">
        <v>1</v>
      </c>
      <c r="C3" s="301"/>
      <c r="D3" s="301"/>
      <c r="E3" s="301"/>
      <c r="F3" s="301"/>
      <c r="G3" s="301"/>
      <c r="H3" s="301"/>
      <c r="I3" s="301"/>
      <c r="J3" s="301"/>
      <c r="K3" s="301"/>
      <c r="L3" s="301"/>
      <c r="M3" s="301"/>
      <c r="N3" s="301"/>
      <c r="O3" s="301"/>
      <c r="P3" s="301"/>
      <c r="Q3" s="301"/>
      <c r="R3" s="301"/>
      <c r="S3" s="301"/>
      <c r="T3" s="301"/>
      <c r="U3" s="302"/>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row>
    <row r="4" spans="1:63" s="6" customFormat="1" ht="15" x14ac:dyDescent="0.15">
      <c r="A4" s="52" t="s">
        <v>2</v>
      </c>
      <c r="B4" s="218" t="s">
        <v>3</v>
      </c>
      <c r="C4" s="219" t="s">
        <v>4</v>
      </c>
      <c r="D4" s="220" t="s">
        <v>5</v>
      </c>
      <c r="E4" s="220" t="s">
        <v>6</v>
      </c>
      <c r="F4" s="220" t="s">
        <v>7</v>
      </c>
      <c r="G4" s="220" t="s">
        <v>8</v>
      </c>
      <c r="H4" s="220" t="s">
        <v>9</v>
      </c>
      <c r="I4" s="220" t="s">
        <v>10</v>
      </c>
      <c r="J4" s="220" t="s">
        <v>11</v>
      </c>
      <c r="K4" s="220" t="s">
        <v>12</v>
      </c>
      <c r="L4" s="220" t="s">
        <v>13</v>
      </c>
      <c r="M4" s="220" t="s">
        <v>14</v>
      </c>
      <c r="N4" s="220" t="s">
        <v>15</v>
      </c>
      <c r="O4" s="220" t="s">
        <v>16</v>
      </c>
      <c r="P4" s="220" t="s">
        <v>17</v>
      </c>
      <c r="Q4" s="220" t="s">
        <v>18</v>
      </c>
      <c r="R4" s="220" t="s">
        <v>19</v>
      </c>
      <c r="S4" s="220" t="s">
        <v>20</v>
      </c>
      <c r="T4" s="220" t="s">
        <v>21</v>
      </c>
      <c r="U4" s="220" t="s">
        <v>22</v>
      </c>
      <c r="V4" s="4"/>
      <c r="W4" s="4"/>
      <c r="X4" s="5"/>
      <c r="Y4" s="5"/>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row>
    <row r="5" spans="1:63" s="9" customFormat="1" ht="43.5" customHeight="1" x14ac:dyDescent="0.15">
      <c r="A5" s="50"/>
      <c r="B5" s="221" t="s">
        <v>23</v>
      </c>
      <c r="C5" s="43" t="s">
        <v>24</v>
      </c>
      <c r="D5" s="43" t="s">
        <v>24</v>
      </c>
      <c r="E5" s="43" t="s">
        <v>24</v>
      </c>
      <c r="F5" s="43" t="s">
        <v>24</v>
      </c>
      <c r="G5" s="38" t="s">
        <v>25</v>
      </c>
      <c r="H5" s="43" t="s">
        <v>24</v>
      </c>
      <c r="I5" s="43" t="s">
        <v>24</v>
      </c>
      <c r="J5" s="43" t="s">
        <v>24</v>
      </c>
      <c r="K5" s="38" t="s">
        <v>25</v>
      </c>
      <c r="L5" s="38" t="s">
        <v>25</v>
      </c>
      <c r="M5" s="38" t="s">
        <v>25</v>
      </c>
      <c r="N5" s="43" t="s">
        <v>24</v>
      </c>
      <c r="O5" s="43" t="s">
        <v>24</v>
      </c>
      <c r="P5" s="43" t="s">
        <v>24</v>
      </c>
      <c r="Q5" s="222" t="s">
        <v>24</v>
      </c>
      <c r="R5" s="43" t="s">
        <v>24</v>
      </c>
      <c r="S5" s="38" t="s">
        <v>25</v>
      </c>
      <c r="T5" s="38" t="s">
        <v>25</v>
      </c>
      <c r="U5" s="43" t="s">
        <v>24</v>
      </c>
      <c r="V5" s="7"/>
      <c r="W5" s="7"/>
      <c r="X5" s="8"/>
      <c r="Y5" s="8"/>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row>
    <row r="6" spans="1:63" s="12" customFormat="1" ht="135" customHeight="1" x14ac:dyDescent="0.2">
      <c r="A6" s="51"/>
      <c r="B6" s="223" t="s">
        <v>26</v>
      </c>
      <c r="C6" s="224" t="s">
        <v>27</v>
      </c>
      <c r="D6" s="224" t="s">
        <v>28</v>
      </c>
      <c r="E6" s="224" t="s">
        <v>29</v>
      </c>
      <c r="F6" s="224" t="s">
        <v>30</v>
      </c>
      <c r="G6" s="225" t="s">
        <v>31</v>
      </c>
      <c r="H6" s="224" t="s">
        <v>32</v>
      </c>
      <c r="I6" s="224" t="s">
        <v>33</v>
      </c>
      <c r="J6" s="224" t="s">
        <v>34</v>
      </c>
      <c r="K6" s="225" t="s">
        <v>35</v>
      </c>
      <c r="L6" s="225" t="s">
        <v>36</v>
      </c>
      <c r="M6" s="225" t="s">
        <v>37</v>
      </c>
      <c r="N6" s="224" t="s">
        <v>38</v>
      </c>
      <c r="O6" s="224" t="s">
        <v>39</v>
      </c>
      <c r="P6" s="224" t="s">
        <v>40</v>
      </c>
      <c r="Q6" s="226" t="s">
        <v>41</v>
      </c>
      <c r="R6" s="224" t="s">
        <v>42</v>
      </c>
      <c r="S6" s="225" t="s">
        <v>43</v>
      </c>
      <c r="T6" s="225" t="s">
        <v>44</v>
      </c>
      <c r="U6" s="224" t="s">
        <v>45</v>
      </c>
      <c r="V6" s="10"/>
      <c r="W6" s="10"/>
      <c r="X6" s="11"/>
      <c r="Y6" s="11"/>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row>
    <row r="7" spans="1:63" s="15" customFormat="1" ht="30" customHeight="1" x14ac:dyDescent="0.15">
      <c r="A7" s="47"/>
      <c r="B7" s="217" t="s">
        <v>46</v>
      </c>
      <c r="C7" s="284">
        <v>0</v>
      </c>
      <c r="D7" s="284">
        <f>$C7*1</f>
        <v>0</v>
      </c>
      <c r="E7" s="284">
        <f>$C7*1.05</f>
        <v>0</v>
      </c>
      <c r="F7" s="284">
        <f>$C7*1.3</f>
        <v>0</v>
      </c>
      <c r="G7" s="284">
        <f>$C7*1.1</f>
        <v>0</v>
      </c>
      <c r="H7" s="284">
        <f>$C7*1.15</f>
        <v>0</v>
      </c>
      <c r="I7" s="284">
        <f>$C7*1.4</f>
        <v>0</v>
      </c>
      <c r="J7" s="284">
        <f t="shared" ref="J7:K7" si="0">$C7*1.3</f>
        <v>0</v>
      </c>
      <c r="K7" s="284">
        <f t="shared" si="0"/>
        <v>0</v>
      </c>
      <c r="L7" s="284">
        <f t="shared" ref="L7:M7" si="1">$C7*1.15</f>
        <v>0</v>
      </c>
      <c r="M7" s="285">
        <f t="shared" si="1"/>
        <v>0</v>
      </c>
      <c r="N7" s="285">
        <f>$C7*1.4</f>
        <v>0</v>
      </c>
      <c r="O7" s="285">
        <f>$C7*1.1</f>
        <v>0</v>
      </c>
      <c r="P7" s="285">
        <f t="shared" ref="P7:R7" si="2">$C7*1.3</f>
        <v>0</v>
      </c>
      <c r="Q7" s="285">
        <f t="shared" si="2"/>
        <v>0</v>
      </c>
      <c r="R7" s="285">
        <f t="shared" si="2"/>
        <v>0</v>
      </c>
      <c r="S7" s="285">
        <f>$C7*1.1</f>
        <v>0</v>
      </c>
      <c r="T7" s="285">
        <f>$C7*2.4</f>
        <v>0</v>
      </c>
      <c r="U7" s="285">
        <f>$C7*2.1</f>
        <v>0</v>
      </c>
      <c r="V7" s="13"/>
      <c r="W7" s="8"/>
      <c r="X7" s="8"/>
      <c r="Y7" s="8"/>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row>
    <row r="8" spans="1:63" s="15" customFormat="1" ht="30" customHeight="1" x14ac:dyDescent="0.15">
      <c r="A8" s="47"/>
      <c r="B8" s="45" t="s">
        <v>47</v>
      </c>
      <c r="C8" s="285">
        <v>0</v>
      </c>
      <c r="D8" s="285">
        <f t="shared" ref="D8:S8" si="3">$C8</f>
        <v>0</v>
      </c>
      <c r="E8" s="285">
        <f t="shared" si="3"/>
        <v>0</v>
      </c>
      <c r="F8" s="285">
        <f t="shared" si="3"/>
        <v>0</v>
      </c>
      <c r="G8" s="285">
        <f t="shared" si="3"/>
        <v>0</v>
      </c>
      <c r="H8" s="285">
        <f t="shared" si="3"/>
        <v>0</v>
      </c>
      <c r="I8" s="285">
        <f t="shared" si="3"/>
        <v>0</v>
      </c>
      <c r="J8" s="285">
        <f t="shared" si="3"/>
        <v>0</v>
      </c>
      <c r="K8" s="285">
        <f t="shared" si="3"/>
        <v>0</v>
      </c>
      <c r="L8" s="285">
        <f t="shared" si="3"/>
        <v>0</v>
      </c>
      <c r="M8" s="285">
        <f t="shared" si="3"/>
        <v>0</v>
      </c>
      <c r="N8" s="285">
        <f t="shared" si="3"/>
        <v>0</v>
      </c>
      <c r="O8" s="285">
        <f t="shared" si="3"/>
        <v>0</v>
      </c>
      <c r="P8" s="285">
        <f t="shared" si="3"/>
        <v>0</v>
      </c>
      <c r="Q8" s="285">
        <f t="shared" si="3"/>
        <v>0</v>
      </c>
      <c r="R8" s="285">
        <f t="shared" si="3"/>
        <v>0</v>
      </c>
      <c r="S8" s="285">
        <f t="shared" si="3"/>
        <v>0</v>
      </c>
      <c r="T8" s="285">
        <v>0</v>
      </c>
      <c r="U8" s="285">
        <v>0</v>
      </c>
      <c r="V8" s="16"/>
      <c r="W8" s="8"/>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row>
    <row r="9" spans="1:63" s="15" customFormat="1" ht="30" customHeight="1" x14ac:dyDescent="0.15">
      <c r="A9" s="48"/>
      <c r="B9" s="45" t="s">
        <v>48</v>
      </c>
      <c r="C9" s="286">
        <f>SUM(C7:C8)</f>
        <v>0</v>
      </c>
      <c r="D9" s="286">
        <f>SUM(D7:D8)</f>
        <v>0</v>
      </c>
      <c r="E9" s="286">
        <f>SUM(E7:E8)</f>
        <v>0</v>
      </c>
      <c r="F9" s="286">
        <f>SUM(F7:F8)</f>
        <v>0</v>
      </c>
      <c r="G9" s="286">
        <f t="shared" ref="G9:U9" si="4">SUM(G7:G8)</f>
        <v>0</v>
      </c>
      <c r="H9" s="286">
        <f t="shared" si="4"/>
        <v>0</v>
      </c>
      <c r="I9" s="286">
        <f t="shared" si="4"/>
        <v>0</v>
      </c>
      <c r="J9" s="286">
        <f t="shared" si="4"/>
        <v>0</v>
      </c>
      <c r="K9" s="286">
        <f t="shared" si="4"/>
        <v>0</v>
      </c>
      <c r="L9" s="286">
        <f t="shared" si="4"/>
        <v>0</v>
      </c>
      <c r="M9" s="286">
        <f t="shared" si="4"/>
        <v>0</v>
      </c>
      <c r="N9" s="286">
        <f t="shared" si="4"/>
        <v>0</v>
      </c>
      <c r="O9" s="286">
        <f t="shared" si="4"/>
        <v>0</v>
      </c>
      <c r="P9" s="286">
        <f t="shared" si="4"/>
        <v>0</v>
      </c>
      <c r="Q9" s="286">
        <f t="shared" si="4"/>
        <v>0</v>
      </c>
      <c r="R9" s="286">
        <f t="shared" si="4"/>
        <v>0</v>
      </c>
      <c r="S9" s="286">
        <f t="shared" si="4"/>
        <v>0</v>
      </c>
      <c r="T9" s="286">
        <f t="shared" si="4"/>
        <v>0</v>
      </c>
      <c r="U9" s="286">
        <f t="shared" si="4"/>
        <v>0</v>
      </c>
      <c r="V9" s="14"/>
      <c r="W9" s="8"/>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row>
    <row r="10" spans="1:63" s="15" customFormat="1" ht="9.9499999999999993" customHeight="1" x14ac:dyDescent="0.15">
      <c r="A10" s="206"/>
      <c r="B10" s="39"/>
      <c r="C10" s="40"/>
      <c r="D10" s="40"/>
      <c r="E10" s="40"/>
      <c r="F10" s="40"/>
      <c r="G10" s="40"/>
      <c r="H10" s="40"/>
      <c r="I10" s="40"/>
      <c r="J10" s="40"/>
      <c r="K10" s="40"/>
      <c r="L10" s="40"/>
      <c r="M10" s="40"/>
      <c r="N10" s="40"/>
      <c r="O10" s="40"/>
      <c r="P10" s="40"/>
      <c r="Q10" s="40"/>
      <c r="R10" s="40"/>
      <c r="S10" s="40"/>
      <c r="T10" s="40"/>
      <c r="U10" s="207"/>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row>
    <row r="11" spans="1:63" s="15" customFormat="1" ht="30" customHeight="1" x14ac:dyDescent="0.15">
      <c r="A11" s="155" t="s">
        <v>49</v>
      </c>
      <c r="B11" s="275">
        <v>0</v>
      </c>
      <c r="C11" s="41">
        <f>C$9*$B11</f>
        <v>0</v>
      </c>
      <c r="D11" s="41">
        <f t="shared" ref="D11:U12" si="5">D$9*$B11</f>
        <v>0</v>
      </c>
      <c r="E11" s="41">
        <f t="shared" si="5"/>
        <v>0</v>
      </c>
      <c r="F11" s="41">
        <f t="shared" si="5"/>
        <v>0</v>
      </c>
      <c r="G11" s="41">
        <f t="shared" si="5"/>
        <v>0</v>
      </c>
      <c r="H11" s="41">
        <f t="shared" si="5"/>
        <v>0</v>
      </c>
      <c r="I11" s="41">
        <f t="shared" si="5"/>
        <v>0</v>
      </c>
      <c r="J11" s="41">
        <f t="shared" si="5"/>
        <v>0</v>
      </c>
      <c r="K11" s="41">
        <f t="shared" si="5"/>
        <v>0</v>
      </c>
      <c r="L11" s="41">
        <f t="shared" si="5"/>
        <v>0</v>
      </c>
      <c r="M11" s="41">
        <f t="shared" si="5"/>
        <v>0</v>
      </c>
      <c r="N11" s="41">
        <f t="shared" si="5"/>
        <v>0</v>
      </c>
      <c r="O11" s="41">
        <f t="shared" si="5"/>
        <v>0</v>
      </c>
      <c r="P11" s="41">
        <f t="shared" si="5"/>
        <v>0</v>
      </c>
      <c r="Q11" s="41">
        <f t="shared" si="5"/>
        <v>0</v>
      </c>
      <c r="R11" s="41">
        <f t="shared" si="5"/>
        <v>0</v>
      </c>
      <c r="S11" s="41">
        <f t="shared" si="5"/>
        <v>0</v>
      </c>
      <c r="T11" s="41">
        <f t="shared" si="5"/>
        <v>0</v>
      </c>
      <c r="U11" s="41">
        <f t="shared" si="5"/>
        <v>0</v>
      </c>
      <c r="V11" s="14"/>
      <c r="W11" s="8"/>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row>
    <row r="12" spans="1:63" s="15" customFormat="1" ht="30" customHeight="1" x14ac:dyDescent="0.15">
      <c r="A12" s="155" t="s">
        <v>50</v>
      </c>
      <c r="B12" s="275">
        <v>0</v>
      </c>
      <c r="C12" s="41">
        <f>C$9*$B12</f>
        <v>0</v>
      </c>
      <c r="D12" s="41">
        <f t="shared" si="5"/>
        <v>0</v>
      </c>
      <c r="E12" s="41">
        <f t="shared" si="5"/>
        <v>0</v>
      </c>
      <c r="F12" s="41">
        <f t="shared" si="5"/>
        <v>0</v>
      </c>
      <c r="G12" s="41">
        <f t="shared" si="5"/>
        <v>0</v>
      </c>
      <c r="H12" s="41">
        <f t="shared" si="5"/>
        <v>0</v>
      </c>
      <c r="I12" s="41">
        <f t="shared" si="5"/>
        <v>0</v>
      </c>
      <c r="J12" s="41">
        <f t="shared" si="5"/>
        <v>0</v>
      </c>
      <c r="K12" s="41">
        <f t="shared" si="5"/>
        <v>0</v>
      </c>
      <c r="L12" s="41">
        <f t="shared" si="5"/>
        <v>0</v>
      </c>
      <c r="M12" s="41">
        <f t="shared" si="5"/>
        <v>0</v>
      </c>
      <c r="N12" s="41">
        <f t="shared" si="5"/>
        <v>0</v>
      </c>
      <c r="O12" s="41">
        <f t="shared" si="5"/>
        <v>0</v>
      </c>
      <c r="P12" s="41">
        <f t="shared" si="5"/>
        <v>0</v>
      </c>
      <c r="Q12" s="41">
        <f t="shared" si="5"/>
        <v>0</v>
      </c>
      <c r="R12" s="41">
        <f t="shared" si="5"/>
        <v>0</v>
      </c>
      <c r="S12" s="41">
        <f t="shared" si="5"/>
        <v>0</v>
      </c>
      <c r="T12" s="41">
        <f t="shared" si="5"/>
        <v>0</v>
      </c>
      <c r="U12" s="41">
        <f t="shared" si="5"/>
        <v>0</v>
      </c>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row>
    <row r="13" spans="1:63" s="15" customFormat="1" ht="30" customHeight="1" x14ac:dyDescent="0.15">
      <c r="A13" s="155" t="s">
        <v>51</v>
      </c>
      <c r="B13" s="275">
        <v>0</v>
      </c>
      <c r="C13" s="41">
        <f>C$11*$B13</f>
        <v>0</v>
      </c>
      <c r="D13" s="41">
        <f t="shared" ref="D13:U13" si="6">D$11*$B13</f>
        <v>0</v>
      </c>
      <c r="E13" s="41">
        <f t="shared" si="6"/>
        <v>0</v>
      </c>
      <c r="F13" s="41">
        <f t="shared" si="6"/>
        <v>0</v>
      </c>
      <c r="G13" s="41">
        <f t="shared" si="6"/>
        <v>0</v>
      </c>
      <c r="H13" s="41">
        <f t="shared" si="6"/>
        <v>0</v>
      </c>
      <c r="I13" s="41">
        <f t="shared" si="6"/>
        <v>0</v>
      </c>
      <c r="J13" s="41">
        <f t="shared" si="6"/>
        <v>0</v>
      </c>
      <c r="K13" s="41">
        <f t="shared" si="6"/>
        <v>0</v>
      </c>
      <c r="L13" s="41">
        <f t="shared" si="6"/>
        <v>0</v>
      </c>
      <c r="M13" s="41">
        <f t="shared" si="6"/>
        <v>0</v>
      </c>
      <c r="N13" s="41">
        <f t="shared" si="6"/>
        <v>0</v>
      </c>
      <c r="O13" s="41">
        <f t="shared" si="6"/>
        <v>0</v>
      </c>
      <c r="P13" s="41">
        <f t="shared" si="6"/>
        <v>0</v>
      </c>
      <c r="Q13" s="41">
        <f t="shared" si="6"/>
        <v>0</v>
      </c>
      <c r="R13" s="41">
        <f t="shared" si="6"/>
        <v>0</v>
      </c>
      <c r="S13" s="41">
        <f t="shared" si="6"/>
        <v>0</v>
      </c>
      <c r="T13" s="41">
        <f t="shared" si="6"/>
        <v>0</v>
      </c>
      <c r="U13" s="41">
        <f t="shared" si="6"/>
        <v>0</v>
      </c>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row>
    <row r="14" spans="1:63" s="15" customFormat="1" ht="30" customHeight="1" x14ac:dyDescent="0.15">
      <c r="A14" s="155" t="s">
        <v>52</v>
      </c>
      <c r="B14" s="275">
        <v>0</v>
      </c>
      <c r="C14" s="41">
        <f>C$7*$B14</f>
        <v>0</v>
      </c>
      <c r="D14" s="41">
        <f t="shared" ref="D14:U14" si="7">D$7*$B14</f>
        <v>0</v>
      </c>
      <c r="E14" s="41">
        <f t="shared" si="7"/>
        <v>0</v>
      </c>
      <c r="F14" s="41">
        <f t="shared" si="7"/>
        <v>0</v>
      </c>
      <c r="G14" s="41">
        <f t="shared" si="7"/>
        <v>0</v>
      </c>
      <c r="H14" s="41">
        <f t="shared" si="7"/>
        <v>0</v>
      </c>
      <c r="I14" s="41">
        <f t="shared" si="7"/>
        <v>0</v>
      </c>
      <c r="J14" s="41">
        <f t="shared" si="7"/>
        <v>0</v>
      </c>
      <c r="K14" s="41">
        <f t="shared" si="7"/>
        <v>0</v>
      </c>
      <c r="L14" s="41">
        <f t="shared" si="7"/>
        <v>0</v>
      </c>
      <c r="M14" s="41">
        <f t="shared" si="7"/>
        <v>0</v>
      </c>
      <c r="N14" s="41">
        <f t="shared" si="7"/>
        <v>0</v>
      </c>
      <c r="O14" s="41">
        <f t="shared" si="7"/>
        <v>0</v>
      </c>
      <c r="P14" s="41">
        <f t="shared" si="7"/>
        <v>0</v>
      </c>
      <c r="Q14" s="41">
        <f t="shared" si="7"/>
        <v>0</v>
      </c>
      <c r="R14" s="41">
        <f t="shared" si="7"/>
        <v>0</v>
      </c>
      <c r="S14" s="41">
        <f t="shared" si="7"/>
        <v>0</v>
      </c>
      <c r="T14" s="41">
        <f t="shared" si="7"/>
        <v>0</v>
      </c>
      <c r="U14" s="41">
        <f t="shared" si="7"/>
        <v>0</v>
      </c>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row>
    <row r="15" spans="1:63" s="14" customFormat="1" ht="30" customHeight="1" x14ac:dyDescent="0.15">
      <c r="A15" s="46"/>
      <c r="B15" s="156" t="s">
        <v>53</v>
      </c>
      <c r="C15" s="276">
        <v>0</v>
      </c>
      <c r="D15" s="276">
        <v>0</v>
      </c>
      <c r="E15" s="276">
        <v>0</v>
      </c>
      <c r="F15" s="276">
        <v>0</v>
      </c>
      <c r="G15" s="276">
        <v>0</v>
      </c>
      <c r="H15" s="276">
        <v>0</v>
      </c>
      <c r="I15" s="276">
        <v>0</v>
      </c>
      <c r="J15" s="276">
        <v>0</v>
      </c>
      <c r="K15" s="276">
        <v>0</v>
      </c>
      <c r="L15" s="276">
        <v>0</v>
      </c>
      <c r="M15" s="276">
        <v>0</v>
      </c>
      <c r="N15" s="276">
        <v>0</v>
      </c>
      <c r="O15" s="276">
        <v>0</v>
      </c>
      <c r="P15" s="276">
        <v>0</v>
      </c>
      <c r="Q15" s="276">
        <v>0</v>
      </c>
      <c r="R15" s="276">
        <v>0</v>
      </c>
      <c r="S15" s="276">
        <v>0</v>
      </c>
      <c r="T15" s="276">
        <v>0</v>
      </c>
      <c r="U15" s="276">
        <v>0</v>
      </c>
    </row>
    <row r="16" spans="1:63" s="15" customFormat="1" ht="30" customHeight="1" x14ac:dyDescent="0.15">
      <c r="A16" s="47"/>
      <c r="B16" s="156" t="s">
        <v>54</v>
      </c>
      <c r="C16" s="276">
        <v>0</v>
      </c>
      <c r="D16" s="276">
        <v>0</v>
      </c>
      <c r="E16" s="276">
        <v>0</v>
      </c>
      <c r="F16" s="276">
        <v>0</v>
      </c>
      <c r="G16" s="276">
        <v>0</v>
      </c>
      <c r="H16" s="276">
        <v>0</v>
      </c>
      <c r="I16" s="276">
        <v>0</v>
      </c>
      <c r="J16" s="276">
        <v>0</v>
      </c>
      <c r="K16" s="276">
        <v>0</v>
      </c>
      <c r="L16" s="276">
        <v>0</v>
      </c>
      <c r="M16" s="276">
        <v>0</v>
      </c>
      <c r="N16" s="276">
        <v>0</v>
      </c>
      <c r="O16" s="276">
        <v>0</v>
      </c>
      <c r="P16" s="276">
        <v>0</v>
      </c>
      <c r="Q16" s="276">
        <v>0</v>
      </c>
      <c r="R16" s="276">
        <v>0</v>
      </c>
      <c r="S16" s="276">
        <v>0</v>
      </c>
      <c r="T16" s="276">
        <v>0</v>
      </c>
      <c r="U16" s="276">
        <v>0</v>
      </c>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row>
    <row r="17" spans="1:63" s="15" customFormat="1" ht="30" customHeight="1" x14ac:dyDescent="0.15">
      <c r="A17" s="49"/>
      <c r="B17" s="157" t="s">
        <v>55</v>
      </c>
      <c r="C17" s="167">
        <f>SUM(C11:C16)</f>
        <v>0</v>
      </c>
      <c r="D17" s="167">
        <f t="shared" ref="D17:U17" si="8">SUM(D11:D16)</f>
        <v>0</v>
      </c>
      <c r="E17" s="167">
        <f t="shared" si="8"/>
        <v>0</v>
      </c>
      <c r="F17" s="167">
        <f t="shared" si="8"/>
        <v>0</v>
      </c>
      <c r="G17" s="167">
        <f t="shared" si="8"/>
        <v>0</v>
      </c>
      <c r="H17" s="167">
        <f>SUM(H11:H16)</f>
        <v>0</v>
      </c>
      <c r="I17" s="167">
        <f>SUM(I11:I16)</f>
        <v>0</v>
      </c>
      <c r="J17" s="167">
        <f t="shared" si="8"/>
        <v>0</v>
      </c>
      <c r="K17" s="167">
        <f t="shared" si="8"/>
        <v>0</v>
      </c>
      <c r="L17" s="167">
        <f t="shared" si="8"/>
        <v>0</v>
      </c>
      <c r="M17" s="167">
        <f t="shared" si="8"/>
        <v>0</v>
      </c>
      <c r="N17" s="167">
        <f>SUM(N11:N16)</f>
        <v>0</v>
      </c>
      <c r="O17" s="167">
        <f t="shared" si="8"/>
        <v>0</v>
      </c>
      <c r="P17" s="167">
        <f t="shared" si="8"/>
        <v>0</v>
      </c>
      <c r="Q17" s="167">
        <f t="shared" si="8"/>
        <v>0</v>
      </c>
      <c r="R17" s="167">
        <f t="shared" si="8"/>
        <v>0</v>
      </c>
      <c r="S17" s="167">
        <f t="shared" si="8"/>
        <v>0</v>
      </c>
      <c r="T17" s="167">
        <f t="shared" si="8"/>
        <v>0</v>
      </c>
      <c r="U17" s="167">
        <f t="shared" si="8"/>
        <v>0</v>
      </c>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row>
    <row r="18" spans="1:63" s="15" customFormat="1" ht="9.9499999999999993" customHeight="1" x14ac:dyDescent="0.15">
      <c r="A18" s="208"/>
      <c r="B18" s="39"/>
      <c r="C18" s="159"/>
      <c r="D18" s="159"/>
      <c r="E18" s="159"/>
      <c r="F18" s="159"/>
      <c r="G18" s="159"/>
      <c r="H18" s="159"/>
      <c r="I18" s="159"/>
      <c r="J18" s="159"/>
      <c r="K18" s="159"/>
      <c r="L18" s="159"/>
      <c r="M18" s="159"/>
      <c r="N18" s="159"/>
      <c r="O18" s="159"/>
      <c r="P18" s="159"/>
      <c r="Q18" s="159"/>
      <c r="R18" s="159"/>
      <c r="S18" s="159"/>
      <c r="T18" s="159"/>
      <c r="U18" s="209"/>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row>
    <row r="19" spans="1:63" s="15" customFormat="1" ht="30" customHeight="1" x14ac:dyDescent="0.15">
      <c r="A19" s="154" t="s">
        <v>56</v>
      </c>
      <c r="B19" s="158" t="s">
        <v>57</v>
      </c>
      <c r="C19" s="168">
        <v>1.044E-2</v>
      </c>
      <c r="D19" s="168">
        <v>1.044E-2</v>
      </c>
      <c r="E19" s="168">
        <v>1.044E-2</v>
      </c>
      <c r="F19" s="169">
        <v>1.044E-2</v>
      </c>
      <c r="G19" s="169">
        <v>1.044E-2</v>
      </c>
      <c r="H19" s="168">
        <v>6.9599999999999995E-2</v>
      </c>
      <c r="I19" s="168">
        <v>6.9599999999999995E-2</v>
      </c>
      <c r="J19" s="169">
        <v>1.044E-2</v>
      </c>
      <c r="K19" s="169">
        <v>1.044E-2</v>
      </c>
      <c r="L19" s="168">
        <v>6.9599999999999995E-2</v>
      </c>
      <c r="M19" s="168">
        <v>6.9599999999999995E-2</v>
      </c>
      <c r="N19" s="169">
        <v>6.9599999999999995E-2</v>
      </c>
      <c r="O19" s="168">
        <v>1.044E-2</v>
      </c>
      <c r="P19" s="168">
        <v>6.9599999999999995E-2</v>
      </c>
      <c r="Q19" s="168">
        <v>6.9599999999999995E-2</v>
      </c>
      <c r="R19" s="168">
        <v>1.044E-2</v>
      </c>
      <c r="S19" s="168">
        <v>6.9599999999999995E-2</v>
      </c>
      <c r="T19" s="168">
        <v>1.044E-2</v>
      </c>
      <c r="U19" s="170">
        <v>1.044E-2</v>
      </c>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row>
    <row r="20" spans="1:63" s="15" customFormat="1" ht="30" customHeight="1" x14ac:dyDescent="0.15">
      <c r="A20" s="163" t="s">
        <v>58</v>
      </c>
      <c r="B20" s="163">
        <v>0.12</v>
      </c>
      <c r="C20" s="164"/>
      <c r="D20" s="165"/>
      <c r="E20" s="165"/>
      <c r="F20" s="165"/>
      <c r="G20" s="165"/>
      <c r="H20" s="165"/>
      <c r="I20" s="165"/>
      <c r="J20" s="165"/>
      <c r="K20" s="165"/>
      <c r="L20" s="165"/>
      <c r="M20" s="165"/>
      <c r="N20" s="165"/>
      <c r="O20" s="165"/>
      <c r="P20" s="165"/>
      <c r="Q20" s="165"/>
      <c r="R20" s="165"/>
      <c r="S20" s="165"/>
      <c r="T20" s="166"/>
      <c r="U20" s="161"/>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row>
    <row r="21" spans="1:63" s="15" customFormat="1" ht="30" customHeight="1" x14ac:dyDescent="0.15">
      <c r="A21" s="210" t="s">
        <v>59</v>
      </c>
      <c r="B21" s="162">
        <v>8.5000000000000006E-2</v>
      </c>
      <c r="C21" s="160">
        <f>+C7*(C19+$B$20+$B$21)</f>
        <v>0</v>
      </c>
      <c r="D21" s="160">
        <f>+D7*(D19+$B$20+$B$21)</f>
        <v>0</v>
      </c>
      <c r="E21" s="160">
        <f t="shared" ref="E21:U21" si="9">+E7*(E19+$B$20+$B$21)</f>
        <v>0</v>
      </c>
      <c r="F21" s="160">
        <f t="shared" si="9"/>
        <v>0</v>
      </c>
      <c r="G21" s="160">
        <f t="shared" si="9"/>
        <v>0</v>
      </c>
      <c r="H21" s="160">
        <f t="shared" si="9"/>
        <v>0</v>
      </c>
      <c r="I21" s="160">
        <f t="shared" si="9"/>
        <v>0</v>
      </c>
      <c r="J21" s="160">
        <f t="shared" si="9"/>
        <v>0</v>
      </c>
      <c r="K21" s="160">
        <f t="shared" si="9"/>
        <v>0</v>
      </c>
      <c r="L21" s="160">
        <f t="shared" si="9"/>
        <v>0</v>
      </c>
      <c r="M21" s="160">
        <f t="shared" si="9"/>
        <v>0</v>
      </c>
      <c r="N21" s="160">
        <f t="shared" si="9"/>
        <v>0</v>
      </c>
      <c r="O21" s="160">
        <f t="shared" si="9"/>
        <v>0</v>
      </c>
      <c r="P21" s="160">
        <f t="shared" si="9"/>
        <v>0</v>
      </c>
      <c r="Q21" s="160">
        <f t="shared" si="9"/>
        <v>0</v>
      </c>
      <c r="R21" s="160">
        <f t="shared" si="9"/>
        <v>0</v>
      </c>
      <c r="S21" s="160">
        <f t="shared" si="9"/>
        <v>0</v>
      </c>
      <c r="T21" s="160">
        <f t="shared" si="9"/>
        <v>0</v>
      </c>
      <c r="U21" s="160">
        <f t="shared" si="9"/>
        <v>0</v>
      </c>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row>
    <row r="22" spans="1:63" s="15" customFormat="1" ht="30" customHeight="1" x14ac:dyDescent="0.15">
      <c r="A22" s="211" t="s">
        <v>60</v>
      </c>
      <c r="B22" s="277">
        <v>0</v>
      </c>
      <c r="C22" s="41">
        <f>C7*$B$22</f>
        <v>0</v>
      </c>
      <c r="D22" s="41">
        <f t="shared" ref="D22:U22" si="10">D7*$B$22</f>
        <v>0</v>
      </c>
      <c r="E22" s="41">
        <f t="shared" si="10"/>
        <v>0</v>
      </c>
      <c r="F22" s="41">
        <f t="shared" si="10"/>
        <v>0</v>
      </c>
      <c r="G22" s="41">
        <f t="shared" si="10"/>
        <v>0</v>
      </c>
      <c r="H22" s="41">
        <f t="shared" si="10"/>
        <v>0</v>
      </c>
      <c r="I22" s="41">
        <f t="shared" si="10"/>
        <v>0</v>
      </c>
      <c r="J22" s="41">
        <f t="shared" si="10"/>
        <v>0</v>
      </c>
      <c r="K22" s="41">
        <f t="shared" si="10"/>
        <v>0</v>
      </c>
      <c r="L22" s="41">
        <f t="shared" si="10"/>
        <v>0</v>
      </c>
      <c r="M22" s="41">
        <f t="shared" si="10"/>
        <v>0</v>
      </c>
      <c r="N22" s="41">
        <f t="shared" si="10"/>
        <v>0</v>
      </c>
      <c r="O22" s="41">
        <f t="shared" si="10"/>
        <v>0</v>
      </c>
      <c r="P22" s="41">
        <f t="shared" si="10"/>
        <v>0</v>
      </c>
      <c r="Q22" s="41">
        <f t="shared" si="10"/>
        <v>0</v>
      </c>
      <c r="R22" s="41">
        <f t="shared" si="10"/>
        <v>0</v>
      </c>
      <c r="S22" s="41">
        <f t="shared" si="10"/>
        <v>0</v>
      </c>
      <c r="T22" s="41">
        <f t="shared" si="10"/>
        <v>0</v>
      </c>
      <c r="U22" s="41">
        <f t="shared" si="10"/>
        <v>0</v>
      </c>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row>
    <row r="23" spans="1:63" s="15" customFormat="1" ht="30" customHeight="1" x14ac:dyDescent="0.15">
      <c r="A23" s="155" t="s">
        <v>61</v>
      </c>
      <c r="B23" s="277">
        <v>0</v>
      </c>
      <c r="C23" s="41">
        <f>C7*$B$23</f>
        <v>0</v>
      </c>
      <c r="D23" s="41">
        <f t="shared" ref="D23:U23" si="11">D7*$B$23</f>
        <v>0</v>
      </c>
      <c r="E23" s="41">
        <f t="shared" si="11"/>
        <v>0</v>
      </c>
      <c r="F23" s="41">
        <f t="shared" si="11"/>
        <v>0</v>
      </c>
      <c r="G23" s="41">
        <f t="shared" si="11"/>
        <v>0</v>
      </c>
      <c r="H23" s="41">
        <f t="shared" si="11"/>
        <v>0</v>
      </c>
      <c r="I23" s="41">
        <f t="shared" si="11"/>
        <v>0</v>
      </c>
      <c r="J23" s="41">
        <f t="shared" si="11"/>
        <v>0</v>
      </c>
      <c r="K23" s="41">
        <f t="shared" si="11"/>
        <v>0</v>
      </c>
      <c r="L23" s="41">
        <f t="shared" si="11"/>
        <v>0</v>
      </c>
      <c r="M23" s="41">
        <f t="shared" si="11"/>
        <v>0</v>
      </c>
      <c r="N23" s="41">
        <f t="shared" si="11"/>
        <v>0</v>
      </c>
      <c r="O23" s="41">
        <f t="shared" si="11"/>
        <v>0</v>
      </c>
      <c r="P23" s="41">
        <f t="shared" si="11"/>
        <v>0</v>
      </c>
      <c r="Q23" s="41">
        <f t="shared" si="11"/>
        <v>0</v>
      </c>
      <c r="R23" s="41">
        <f t="shared" si="11"/>
        <v>0</v>
      </c>
      <c r="S23" s="41">
        <f t="shared" si="11"/>
        <v>0</v>
      </c>
      <c r="T23" s="41">
        <f t="shared" si="11"/>
        <v>0</v>
      </c>
      <c r="U23" s="41">
        <f t="shared" si="11"/>
        <v>0</v>
      </c>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row>
    <row r="24" spans="1:63" s="15" customFormat="1" ht="30" customHeight="1" x14ac:dyDescent="0.15">
      <c r="A24" s="212" t="s">
        <v>62</v>
      </c>
      <c r="B24" s="277">
        <v>0</v>
      </c>
      <c r="C24" s="41">
        <f>C7*$B$24</f>
        <v>0</v>
      </c>
      <c r="D24" s="41">
        <f t="shared" ref="D24:U24" si="12">D7*$B$24</f>
        <v>0</v>
      </c>
      <c r="E24" s="41">
        <f t="shared" si="12"/>
        <v>0</v>
      </c>
      <c r="F24" s="41">
        <f t="shared" si="12"/>
        <v>0</v>
      </c>
      <c r="G24" s="41">
        <f t="shared" si="12"/>
        <v>0</v>
      </c>
      <c r="H24" s="41">
        <f t="shared" si="12"/>
        <v>0</v>
      </c>
      <c r="I24" s="41">
        <f t="shared" si="12"/>
        <v>0</v>
      </c>
      <c r="J24" s="41">
        <f t="shared" si="12"/>
        <v>0</v>
      </c>
      <c r="K24" s="41">
        <f t="shared" si="12"/>
        <v>0</v>
      </c>
      <c r="L24" s="41">
        <f t="shared" si="12"/>
        <v>0</v>
      </c>
      <c r="M24" s="41">
        <f t="shared" si="12"/>
        <v>0</v>
      </c>
      <c r="N24" s="41">
        <f t="shared" si="12"/>
        <v>0</v>
      </c>
      <c r="O24" s="41">
        <f t="shared" si="12"/>
        <v>0</v>
      </c>
      <c r="P24" s="41">
        <f t="shared" si="12"/>
        <v>0</v>
      </c>
      <c r="Q24" s="41">
        <f t="shared" si="12"/>
        <v>0</v>
      </c>
      <c r="R24" s="41">
        <f t="shared" si="12"/>
        <v>0</v>
      </c>
      <c r="S24" s="41">
        <f t="shared" si="12"/>
        <v>0</v>
      </c>
      <c r="T24" s="41">
        <f t="shared" si="12"/>
        <v>0</v>
      </c>
      <c r="U24" s="41">
        <f t="shared" si="12"/>
        <v>0</v>
      </c>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row>
    <row r="25" spans="1:63" s="19" customFormat="1" ht="30" customHeight="1" x14ac:dyDescent="0.25">
      <c r="A25" s="46"/>
      <c r="B25" s="36" t="s">
        <v>63</v>
      </c>
      <c r="C25" s="171">
        <f>SUM(C21:C24)</f>
        <v>0</v>
      </c>
      <c r="D25" s="171">
        <f>SUM(D21:D24)</f>
        <v>0</v>
      </c>
      <c r="E25" s="171">
        <f t="shared" ref="E25:U25" si="13">SUM(E21:E24)</f>
        <v>0</v>
      </c>
      <c r="F25" s="171">
        <f t="shared" si="13"/>
        <v>0</v>
      </c>
      <c r="G25" s="171">
        <f t="shared" si="13"/>
        <v>0</v>
      </c>
      <c r="H25" s="171">
        <f t="shared" si="13"/>
        <v>0</v>
      </c>
      <c r="I25" s="171">
        <f t="shared" si="13"/>
        <v>0</v>
      </c>
      <c r="J25" s="171">
        <f t="shared" si="13"/>
        <v>0</v>
      </c>
      <c r="K25" s="171">
        <f t="shared" si="13"/>
        <v>0</v>
      </c>
      <c r="L25" s="171">
        <f t="shared" si="13"/>
        <v>0</v>
      </c>
      <c r="M25" s="171">
        <f t="shared" si="13"/>
        <v>0</v>
      </c>
      <c r="N25" s="171">
        <f t="shared" si="13"/>
        <v>0</v>
      </c>
      <c r="O25" s="171">
        <f t="shared" si="13"/>
        <v>0</v>
      </c>
      <c r="P25" s="171">
        <f t="shared" si="13"/>
        <v>0</v>
      </c>
      <c r="Q25" s="171">
        <f t="shared" si="13"/>
        <v>0</v>
      </c>
      <c r="R25" s="171">
        <f t="shared" si="13"/>
        <v>0</v>
      </c>
      <c r="S25" s="171">
        <f t="shared" si="13"/>
        <v>0</v>
      </c>
      <c r="T25" s="171">
        <f t="shared" si="13"/>
        <v>0</v>
      </c>
      <c r="U25" s="171">
        <f t="shared" si="13"/>
        <v>0</v>
      </c>
      <c r="V25" s="17" t="s">
        <v>64</v>
      </c>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row>
    <row r="26" spans="1:63" s="19" customFormat="1" ht="30" customHeight="1" x14ac:dyDescent="0.25">
      <c r="A26" s="47"/>
      <c r="B26" s="36" t="s">
        <v>65</v>
      </c>
      <c r="C26" s="42">
        <f>ROUND(C9+C17+C25,0)</f>
        <v>0</v>
      </c>
      <c r="D26" s="42">
        <f t="shared" ref="D26:U26" si="14">ROUND(D9+D17+D25,0)</f>
        <v>0</v>
      </c>
      <c r="E26" s="42">
        <f t="shared" si="14"/>
        <v>0</v>
      </c>
      <c r="F26" s="42">
        <f t="shared" si="14"/>
        <v>0</v>
      </c>
      <c r="G26" s="42">
        <f t="shared" si="14"/>
        <v>0</v>
      </c>
      <c r="H26" s="42">
        <f t="shared" si="14"/>
        <v>0</v>
      </c>
      <c r="I26" s="42">
        <f t="shared" si="14"/>
        <v>0</v>
      </c>
      <c r="J26" s="42">
        <f t="shared" si="14"/>
        <v>0</v>
      </c>
      <c r="K26" s="42">
        <f t="shared" si="14"/>
        <v>0</v>
      </c>
      <c r="L26" s="42">
        <f t="shared" si="14"/>
        <v>0</v>
      </c>
      <c r="M26" s="42">
        <f t="shared" si="14"/>
        <v>0</v>
      </c>
      <c r="N26" s="42">
        <f t="shared" si="14"/>
        <v>0</v>
      </c>
      <c r="O26" s="42">
        <f t="shared" si="14"/>
        <v>0</v>
      </c>
      <c r="P26" s="42">
        <f t="shared" si="14"/>
        <v>0</v>
      </c>
      <c r="Q26" s="42">
        <f t="shared" si="14"/>
        <v>0</v>
      </c>
      <c r="R26" s="42">
        <f t="shared" si="14"/>
        <v>0</v>
      </c>
      <c r="S26" s="42">
        <f t="shared" si="14"/>
        <v>0</v>
      </c>
      <c r="T26" s="42">
        <f t="shared" si="14"/>
        <v>0</v>
      </c>
      <c r="U26" s="42">
        <f t="shared" si="14"/>
        <v>0</v>
      </c>
      <c r="V26" s="17"/>
      <c r="W26" s="20" t="s">
        <v>64</v>
      </c>
      <c r="X26" s="21" t="s">
        <v>64</v>
      </c>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row>
    <row r="27" spans="1:63" s="15" customFormat="1" ht="30" customHeight="1" x14ac:dyDescent="0.15">
      <c r="A27" s="47"/>
      <c r="B27" s="54" t="s">
        <v>66</v>
      </c>
      <c r="C27" s="44">
        <f>'4D Propuesta Económica'!$C4</f>
        <v>317</v>
      </c>
      <c r="D27" s="44">
        <f>'4D Propuesta Económica'!$C5</f>
        <v>37</v>
      </c>
      <c r="E27" s="44">
        <f>'4D Propuesta Económica'!$C6</f>
        <v>7</v>
      </c>
      <c r="F27" s="44">
        <f>'4D Propuesta Económica'!$C7</f>
        <v>1</v>
      </c>
      <c r="G27" s="44">
        <f>'4D Propuesta Económica'!$C8</f>
        <v>2</v>
      </c>
      <c r="H27" s="44">
        <f>'4D Propuesta Económica'!$C9</f>
        <v>25</v>
      </c>
      <c r="I27" s="44">
        <f>'4D Propuesta Económica'!$C10</f>
        <v>10</v>
      </c>
      <c r="J27" s="44">
        <f>'4D Propuesta Económica'!$C11</f>
        <v>4</v>
      </c>
      <c r="K27" s="44">
        <f>'4D Propuesta Económica'!$C12</f>
        <v>1</v>
      </c>
      <c r="L27" s="44">
        <f>'4D Propuesta Económica'!$C13</f>
        <v>3</v>
      </c>
      <c r="M27" s="44">
        <f>'4D Propuesta Económica'!$C14</f>
        <v>1</v>
      </c>
      <c r="N27" s="44">
        <f>'4D Propuesta Económica'!$C15</f>
        <v>4</v>
      </c>
      <c r="O27" s="44">
        <f>'4D Propuesta Económica'!$C16</f>
        <v>18</v>
      </c>
      <c r="P27" s="44">
        <f>'4D Propuesta Económica'!$C17</f>
        <v>9</v>
      </c>
      <c r="Q27" s="44">
        <f>'4D Propuesta Económica'!$C18</f>
        <v>3</v>
      </c>
      <c r="R27" s="44">
        <f>'4D Propuesta Económica'!$C19</f>
        <v>1</v>
      </c>
      <c r="S27" s="44">
        <f>'4D Propuesta Económica'!$C20</f>
        <v>2</v>
      </c>
      <c r="T27" s="44">
        <f>'4D Propuesta Económica'!$C21</f>
        <v>1</v>
      </c>
      <c r="U27" s="44">
        <f>'4D Propuesta Económica'!$C22</f>
        <v>7</v>
      </c>
      <c r="V27" s="17"/>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row>
    <row r="28" spans="1:63" s="15" customFormat="1" ht="30" customHeight="1" x14ac:dyDescent="0.15">
      <c r="A28" s="55"/>
      <c r="B28" s="53" t="s">
        <v>67</v>
      </c>
      <c r="C28" s="37">
        <f>C26*C27</f>
        <v>0</v>
      </c>
      <c r="D28" s="37">
        <f t="shared" ref="D28:T28" si="15">D26*D27</f>
        <v>0</v>
      </c>
      <c r="E28" s="37">
        <f t="shared" si="15"/>
        <v>0</v>
      </c>
      <c r="F28" s="37">
        <f t="shared" si="15"/>
        <v>0</v>
      </c>
      <c r="G28" s="37">
        <f t="shared" si="15"/>
        <v>0</v>
      </c>
      <c r="H28" s="37">
        <f t="shared" si="15"/>
        <v>0</v>
      </c>
      <c r="I28" s="37">
        <f t="shared" si="15"/>
        <v>0</v>
      </c>
      <c r="J28" s="37">
        <f t="shared" si="15"/>
        <v>0</v>
      </c>
      <c r="K28" s="37">
        <f t="shared" si="15"/>
        <v>0</v>
      </c>
      <c r="L28" s="37">
        <f t="shared" si="15"/>
        <v>0</v>
      </c>
      <c r="M28" s="37">
        <f t="shared" si="15"/>
        <v>0</v>
      </c>
      <c r="N28" s="37">
        <f t="shared" si="15"/>
        <v>0</v>
      </c>
      <c r="O28" s="37">
        <f t="shared" si="15"/>
        <v>0</v>
      </c>
      <c r="P28" s="37">
        <f t="shared" si="15"/>
        <v>0</v>
      </c>
      <c r="Q28" s="37">
        <f t="shared" si="15"/>
        <v>0</v>
      </c>
      <c r="R28" s="37">
        <f t="shared" si="15"/>
        <v>0</v>
      </c>
      <c r="S28" s="37">
        <f t="shared" si="15"/>
        <v>0</v>
      </c>
      <c r="T28" s="37">
        <f t="shared" si="15"/>
        <v>0</v>
      </c>
      <c r="U28" s="37" t="s">
        <v>64</v>
      </c>
      <c r="V28" s="17"/>
      <c r="W28" s="22" t="s">
        <v>64</v>
      </c>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row>
    <row r="29" spans="1:63" s="2" customFormat="1" x14ac:dyDescent="0.2">
      <c r="A29" s="23"/>
      <c r="B29" s="24"/>
      <c r="C29" s="25"/>
      <c r="D29" s="25"/>
      <c r="E29" s="25"/>
      <c r="F29" s="26"/>
      <c r="G29" s="26"/>
      <c r="H29" s="27"/>
      <c r="I29" s="27"/>
      <c r="J29" s="28"/>
      <c r="K29" s="28"/>
      <c r="L29" s="27"/>
      <c r="M29" s="27"/>
      <c r="N29" s="28"/>
      <c r="O29" s="27"/>
      <c r="P29" s="25"/>
      <c r="Q29" s="25"/>
      <c r="R29" s="25"/>
      <c r="S29" s="27"/>
      <c r="T29" s="27"/>
      <c r="U29" s="27"/>
      <c r="V29" s="1"/>
      <c r="W29" s="1"/>
    </row>
    <row r="30" spans="1:63" s="2" customFormat="1" x14ac:dyDescent="0.2">
      <c r="A30" s="23"/>
      <c r="B30" s="24"/>
      <c r="C30" s="29"/>
      <c r="D30" s="25"/>
      <c r="E30" s="25"/>
      <c r="F30" s="26"/>
      <c r="G30" s="27"/>
      <c r="H30" s="29"/>
      <c r="I30" s="27"/>
      <c r="J30" s="27"/>
      <c r="K30" s="27"/>
      <c r="L30" s="27"/>
      <c r="M30" s="27"/>
      <c r="N30" s="28"/>
      <c r="O30" s="27"/>
      <c r="P30" s="25"/>
      <c r="Q30" s="25"/>
      <c r="R30" s="25"/>
      <c r="S30" s="27"/>
      <c r="T30" s="27"/>
      <c r="U30" s="27"/>
      <c r="V30" s="1"/>
      <c r="W30" s="1"/>
    </row>
    <row r="31" spans="1:63" s="2" customFormat="1" x14ac:dyDescent="0.2">
      <c r="A31" s="23"/>
      <c r="B31" s="24"/>
      <c r="C31" s="25"/>
      <c r="D31" s="25"/>
      <c r="E31" s="25"/>
      <c r="F31" s="26"/>
      <c r="G31" s="27"/>
      <c r="H31" s="27"/>
      <c r="I31" s="27"/>
      <c r="J31" s="27"/>
      <c r="K31" s="27"/>
      <c r="L31" s="27"/>
      <c r="M31" s="27"/>
      <c r="N31" s="28"/>
      <c r="O31" s="27"/>
      <c r="P31" s="25"/>
      <c r="Q31" s="25"/>
      <c r="R31" s="25"/>
      <c r="S31" s="27"/>
      <c r="T31" s="27"/>
      <c r="U31" s="27"/>
      <c r="V31" s="1"/>
      <c r="W31" s="1"/>
    </row>
    <row r="32" spans="1:63" s="2" customFormat="1" ht="48" customHeight="1" x14ac:dyDescent="0.2">
      <c r="A32" s="303" t="s">
        <v>68</v>
      </c>
      <c r="B32" s="303"/>
      <c r="C32" s="303"/>
      <c r="D32" s="303"/>
      <c r="E32" s="303"/>
      <c r="F32" s="303"/>
      <c r="G32" s="303"/>
      <c r="H32" s="303"/>
      <c r="I32" s="303"/>
      <c r="J32" s="303"/>
      <c r="K32" s="27"/>
      <c r="L32" s="27"/>
      <c r="M32" s="27"/>
      <c r="N32" s="28"/>
      <c r="O32" s="27"/>
      <c r="P32" s="25"/>
      <c r="Q32" s="25"/>
      <c r="R32" s="25"/>
      <c r="S32" s="27"/>
      <c r="T32" s="27"/>
      <c r="U32" s="27"/>
      <c r="V32" s="1"/>
      <c r="W32" s="1"/>
    </row>
    <row r="33" spans="1:23" s="2" customFormat="1" ht="18.600000000000001" customHeight="1" x14ac:dyDescent="0.2">
      <c r="A33" s="303"/>
      <c r="B33" s="303"/>
      <c r="C33" s="303"/>
      <c r="D33" s="303"/>
      <c r="E33" s="303"/>
      <c r="F33" s="303"/>
      <c r="G33" s="303"/>
      <c r="H33" s="303"/>
      <c r="I33" s="303"/>
      <c r="J33" s="303"/>
      <c r="K33" s="27"/>
      <c r="L33" s="27"/>
      <c r="M33" s="27"/>
      <c r="N33" s="28"/>
      <c r="O33" s="27"/>
      <c r="P33" s="25"/>
      <c r="Q33" s="25"/>
      <c r="R33" s="25"/>
      <c r="S33" s="27"/>
      <c r="T33" s="27"/>
      <c r="U33" s="27"/>
      <c r="V33" s="1"/>
      <c r="W33" s="1"/>
    </row>
    <row r="34" spans="1:23" s="2" customFormat="1" x14ac:dyDescent="0.2">
      <c r="A34" s="303"/>
      <c r="B34" s="303"/>
      <c r="C34" s="303"/>
      <c r="D34" s="303"/>
      <c r="E34" s="303"/>
      <c r="F34" s="303"/>
      <c r="G34" s="303"/>
      <c r="H34" s="303"/>
      <c r="I34" s="303"/>
      <c r="J34" s="303"/>
      <c r="K34" s="27"/>
      <c r="L34" s="27"/>
      <c r="M34" s="27"/>
      <c r="N34" s="28"/>
      <c r="O34" s="27"/>
      <c r="P34" s="25"/>
      <c r="Q34" s="25"/>
      <c r="R34" s="25"/>
      <c r="S34" s="27"/>
      <c r="T34" s="27"/>
      <c r="U34" s="27"/>
      <c r="V34" s="1"/>
      <c r="W34" s="1"/>
    </row>
    <row r="35" spans="1:23" s="2" customFormat="1" x14ac:dyDescent="0.2">
      <c r="A35" s="303"/>
      <c r="B35" s="303"/>
      <c r="C35" s="303"/>
      <c r="D35" s="303"/>
      <c r="E35" s="303"/>
      <c r="F35" s="303"/>
      <c r="G35" s="303"/>
      <c r="H35" s="303"/>
      <c r="I35" s="303"/>
      <c r="J35" s="303"/>
      <c r="K35" s="28"/>
      <c r="L35" s="27"/>
      <c r="M35" s="27"/>
      <c r="N35" s="28"/>
      <c r="O35" s="27"/>
      <c r="P35" s="25"/>
      <c r="Q35" s="25"/>
      <c r="R35" s="25"/>
      <c r="S35" s="27"/>
      <c r="T35" s="27"/>
      <c r="U35" s="27"/>
      <c r="V35" s="1"/>
      <c r="W35" s="1"/>
    </row>
    <row r="36" spans="1:23" s="2" customFormat="1" x14ac:dyDescent="0.2">
      <c r="A36" s="303"/>
      <c r="B36" s="303"/>
      <c r="C36" s="303"/>
      <c r="D36" s="303"/>
      <c r="E36" s="303"/>
      <c r="F36" s="303"/>
      <c r="G36" s="303"/>
      <c r="H36" s="303"/>
      <c r="I36" s="303"/>
      <c r="J36" s="303"/>
      <c r="K36" s="28"/>
      <c r="L36" s="27"/>
      <c r="M36" s="27"/>
      <c r="N36" s="28"/>
      <c r="O36" s="27"/>
      <c r="P36" s="25"/>
      <c r="Q36" s="25"/>
      <c r="R36" s="25"/>
      <c r="S36" s="27"/>
      <c r="T36" s="27"/>
      <c r="U36" s="27"/>
      <c r="V36" s="1"/>
      <c r="W36" s="1"/>
    </row>
    <row r="37" spans="1:23" s="2" customFormat="1" x14ac:dyDescent="0.2">
      <c r="A37" s="23"/>
      <c r="B37" s="24"/>
      <c r="C37" s="25"/>
      <c r="D37" s="25"/>
      <c r="E37" s="25"/>
      <c r="F37" s="26"/>
      <c r="G37" s="26"/>
      <c r="H37" s="27"/>
      <c r="I37" s="27"/>
      <c r="J37" s="28"/>
      <c r="K37" s="28"/>
      <c r="L37" s="27"/>
      <c r="M37" s="27"/>
      <c r="N37" s="28"/>
      <c r="O37" s="27"/>
      <c r="P37" s="25"/>
      <c r="Q37" s="25"/>
      <c r="R37" s="25"/>
      <c r="S37" s="27"/>
      <c r="T37" s="27"/>
      <c r="U37" s="27"/>
      <c r="V37" s="1"/>
      <c r="W37" s="1"/>
    </row>
    <row r="38" spans="1:23" s="2" customFormat="1" x14ac:dyDescent="0.2">
      <c r="A38" s="23"/>
      <c r="B38" s="24"/>
      <c r="C38" s="25"/>
      <c r="D38" s="25"/>
      <c r="E38" s="25"/>
      <c r="F38" s="26"/>
      <c r="G38" s="26"/>
      <c r="H38" s="27"/>
      <c r="I38" s="27"/>
      <c r="J38" s="28"/>
      <c r="K38" s="28"/>
      <c r="L38" s="27"/>
      <c r="M38" s="27"/>
      <c r="N38" s="28"/>
      <c r="O38" s="27"/>
      <c r="P38" s="25"/>
      <c r="Q38" s="25"/>
      <c r="R38" s="25"/>
      <c r="S38" s="27"/>
      <c r="T38" s="27"/>
      <c r="U38" s="27"/>
      <c r="V38" s="1"/>
      <c r="W38" s="1"/>
    </row>
    <row r="39" spans="1:23" s="2" customFormat="1" x14ac:dyDescent="0.2">
      <c r="A39" s="23"/>
      <c r="B39" s="24"/>
      <c r="C39" s="25"/>
      <c r="D39" s="25"/>
      <c r="E39" s="25"/>
      <c r="F39" s="26"/>
      <c r="G39" s="26"/>
      <c r="H39" s="27"/>
      <c r="I39" s="27"/>
      <c r="J39" s="28"/>
      <c r="K39" s="28"/>
      <c r="L39" s="27"/>
      <c r="M39" s="27"/>
      <c r="N39" s="28"/>
      <c r="O39" s="27"/>
      <c r="P39" s="25"/>
      <c r="Q39" s="25"/>
      <c r="R39" s="25"/>
      <c r="S39" s="27"/>
      <c r="T39" s="27"/>
      <c r="U39" s="27"/>
      <c r="V39" s="1"/>
      <c r="W39" s="1"/>
    </row>
    <row r="40" spans="1:23" s="2" customFormat="1" x14ac:dyDescent="0.2">
      <c r="A40" s="23"/>
      <c r="B40" s="24"/>
      <c r="C40" s="25"/>
      <c r="D40" s="25"/>
      <c r="E40" s="25"/>
      <c r="F40" s="26"/>
      <c r="G40" s="26"/>
      <c r="H40" s="27"/>
      <c r="I40" s="27"/>
      <c r="J40" s="28"/>
      <c r="K40" s="28"/>
      <c r="L40" s="27"/>
      <c r="M40" s="27"/>
      <c r="N40" s="28"/>
      <c r="O40" s="27"/>
      <c r="P40" s="25"/>
      <c r="Q40" s="25"/>
      <c r="R40" s="25"/>
      <c r="S40" s="27"/>
      <c r="T40" s="27"/>
      <c r="U40" s="27"/>
      <c r="V40" s="1"/>
      <c r="W40" s="1"/>
    </row>
    <row r="41" spans="1:23" s="2" customFormat="1" x14ac:dyDescent="0.2">
      <c r="A41" s="23"/>
      <c r="B41" s="24"/>
      <c r="C41" s="25"/>
      <c r="D41" s="25"/>
      <c r="E41" s="25"/>
      <c r="F41" s="26"/>
      <c r="G41" s="26"/>
      <c r="H41" s="27"/>
      <c r="I41" s="27"/>
      <c r="J41" s="28"/>
      <c r="K41" s="28"/>
      <c r="L41" s="27"/>
      <c r="M41" s="27"/>
      <c r="N41" s="28"/>
      <c r="O41" s="27"/>
      <c r="P41" s="25"/>
      <c r="Q41" s="25"/>
      <c r="R41" s="25"/>
      <c r="S41" s="27"/>
      <c r="T41" s="27"/>
      <c r="U41" s="27"/>
      <c r="V41" s="1"/>
      <c r="W41" s="1"/>
    </row>
    <row r="42" spans="1:23" s="2" customFormat="1" x14ac:dyDescent="0.2">
      <c r="A42" s="23"/>
      <c r="B42" s="24"/>
      <c r="C42" s="25"/>
      <c r="D42" s="25"/>
      <c r="E42" s="25"/>
      <c r="F42" s="26"/>
      <c r="G42" s="26"/>
      <c r="H42" s="27"/>
      <c r="I42" s="27"/>
      <c r="J42" s="28"/>
      <c r="K42" s="28"/>
      <c r="L42" s="27"/>
      <c r="M42" s="27"/>
      <c r="N42" s="28"/>
      <c r="O42" s="27"/>
      <c r="P42" s="25"/>
      <c r="Q42" s="25"/>
      <c r="R42" s="25"/>
      <c r="S42" s="27"/>
      <c r="T42" s="27"/>
      <c r="U42" s="27"/>
      <c r="V42" s="1"/>
      <c r="W42" s="1"/>
    </row>
    <row r="43" spans="1:23" s="2" customFormat="1" x14ac:dyDescent="0.2">
      <c r="A43" s="23"/>
      <c r="B43" s="24"/>
      <c r="C43" s="25"/>
      <c r="D43" s="25"/>
      <c r="E43" s="25"/>
      <c r="F43" s="26"/>
      <c r="G43" s="26"/>
      <c r="H43" s="27"/>
      <c r="I43" s="27"/>
      <c r="J43" s="28"/>
      <c r="K43" s="28"/>
      <c r="L43" s="27"/>
      <c r="M43" s="27"/>
      <c r="N43" s="28"/>
      <c r="O43" s="27"/>
      <c r="P43" s="25"/>
      <c r="Q43" s="25"/>
      <c r="R43" s="25"/>
      <c r="S43" s="27"/>
      <c r="T43" s="27"/>
      <c r="U43" s="27"/>
      <c r="V43" s="1"/>
      <c r="W43" s="1"/>
    </row>
    <row r="44" spans="1:23" s="2" customFormat="1" x14ac:dyDescent="0.2">
      <c r="A44" s="23"/>
      <c r="B44" s="24"/>
      <c r="C44" s="25"/>
      <c r="D44" s="25"/>
      <c r="E44" s="25"/>
      <c r="F44" s="26"/>
      <c r="G44" s="26"/>
      <c r="H44" s="27"/>
      <c r="I44" s="27"/>
      <c r="J44" s="28"/>
      <c r="K44" s="28"/>
      <c r="L44" s="27"/>
      <c r="M44" s="27"/>
      <c r="N44" s="28"/>
      <c r="O44" s="27"/>
      <c r="P44" s="25"/>
      <c r="Q44" s="25"/>
      <c r="R44" s="25"/>
      <c r="S44" s="27"/>
      <c r="T44" s="27"/>
      <c r="U44" s="27"/>
      <c r="V44" s="1"/>
      <c r="W44" s="1"/>
    </row>
    <row r="45" spans="1:23" s="2" customFormat="1" x14ac:dyDescent="0.2">
      <c r="A45" s="23"/>
      <c r="B45" s="24"/>
      <c r="C45" s="25"/>
      <c r="D45" s="25"/>
      <c r="E45" s="25"/>
      <c r="F45" s="26"/>
      <c r="G45" s="26"/>
      <c r="H45" s="27"/>
      <c r="I45" s="27"/>
      <c r="J45" s="28"/>
      <c r="K45" s="28"/>
      <c r="L45" s="27"/>
      <c r="M45" s="27"/>
      <c r="N45" s="28"/>
      <c r="O45" s="27"/>
      <c r="P45" s="25"/>
      <c r="Q45" s="25"/>
      <c r="R45" s="25"/>
      <c r="S45" s="27"/>
      <c r="T45" s="27"/>
      <c r="U45" s="27"/>
      <c r="V45" s="1"/>
      <c r="W45" s="1"/>
    </row>
    <row r="46" spans="1:23" s="2" customFormat="1" x14ac:dyDescent="0.2">
      <c r="A46" s="23"/>
      <c r="B46" s="24"/>
      <c r="C46" s="25"/>
      <c r="D46" s="25"/>
      <c r="E46" s="25"/>
      <c r="F46" s="26"/>
      <c r="G46" s="26"/>
      <c r="H46" s="27"/>
      <c r="I46" s="27"/>
      <c r="J46" s="28"/>
      <c r="K46" s="28"/>
      <c r="L46" s="27"/>
      <c r="M46" s="27"/>
      <c r="N46" s="28"/>
      <c r="O46" s="27"/>
      <c r="P46" s="25"/>
      <c r="Q46" s="25"/>
      <c r="R46" s="25"/>
      <c r="S46" s="27"/>
      <c r="T46" s="27"/>
      <c r="U46" s="27"/>
      <c r="V46" s="1"/>
      <c r="W46" s="1"/>
    </row>
    <row r="47" spans="1:23" s="2" customFormat="1" x14ac:dyDescent="0.2">
      <c r="A47" s="23"/>
      <c r="B47" s="24"/>
      <c r="C47" s="25"/>
      <c r="D47" s="25"/>
      <c r="E47" s="25"/>
      <c r="F47" s="26"/>
      <c r="G47" s="26"/>
      <c r="H47" s="27"/>
      <c r="I47" s="27"/>
      <c r="J47" s="28"/>
      <c r="K47" s="28"/>
      <c r="L47" s="27"/>
      <c r="M47" s="27"/>
      <c r="N47" s="28"/>
      <c r="O47" s="27"/>
      <c r="P47" s="25"/>
      <c r="Q47" s="25"/>
      <c r="R47" s="25"/>
      <c r="S47" s="27"/>
      <c r="T47" s="27"/>
      <c r="U47" s="27"/>
      <c r="V47" s="1"/>
      <c r="W47" s="1"/>
    </row>
    <row r="48" spans="1:23" s="2" customFormat="1" x14ac:dyDescent="0.2">
      <c r="A48" s="23"/>
      <c r="B48" s="24"/>
      <c r="C48" s="25"/>
      <c r="D48" s="25"/>
      <c r="E48" s="25"/>
      <c r="F48" s="26"/>
      <c r="G48" s="26"/>
      <c r="H48" s="27"/>
      <c r="I48" s="27"/>
      <c r="J48" s="28"/>
      <c r="K48" s="28"/>
      <c r="L48" s="27"/>
      <c r="M48" s="27"/>
      <c r="N48" s="28"/>
      <c r="O48" s="27"/>
      <c r="P48" s="25"/>
      <c r="Q48" s="25"/>
      <c r="R48" s="25"/>
      <c r="S48" s="27"/>
      <c r="T48" s="27"/>
      <c r="U48" s="27"/>
      <c r="V48" s="1"/>
      <c r="W48" s="1"/>
    </row>
    <row r="49" spans="1:23" s="2" customFormat="1" x14ac:dyDescent="0.2">
      <c r="A49" s="23"/>
      <c r="B49" s="24"/>
      <c r="C49" s="25"/>
      <c r="D49" s="25"/>
      <c r="E49" s="25"/>
      <c r="F49" s="26"/>
      <c r="G49" s="26"/>
      <c r="H49" s="27"/>
      <c r="I49" s="27"/>
      <c r="J49" s="28"/>
      <c r="K49" s="28"/>
      <c r="L49" s="27"/>
      <c r="M49" s="27"/>
      <c r="N49" s="28"/>
      <c r="O49" s="27"/>
      <c r="P49" s="25"/>
      <c r="Q49" s="25"/>
      <c r="R49" s="25"/>
      <c r="S49" s="27"/>
      <c r="T49" s="27"/>
      <c r="U49" s="27"/>
      <c r="V49" s="1"/>
      <c r="W49" s="1"/>
    </row>
    <row r="50" spans="1:23" s="2" customFormat="1" x14ac:dyDescent="0.2">
      <c r="A50" s="23"/>
      <c r="B50" s="24"/>
      <c r="C50" s="25"/>
      <c r="D50" s="25"/>
      <c r="E50" s="25"/>
      <c r="F50" s="26"/>
      <c r="G50" s="26"/>
      <c r="H50" s="27"/>
      <c r="I50" s="27"/>
      <c r="J50" s="28"/>
      <c r="K50" s="28"/>
      <c r="L50" s="27"/>
      <c r="M50" s="27"/>
      <c r="N50" s="28"/>
      <c r="O50" s="27"/>
      <c r="P50" s="25"/>
      <c r="Q50" s="25"/>
      <c r="R50" s="25"/>
      <c r="S50" s="27"/>
      <c r="T50" s="27"/>
      <c r="U50" s="27"/>
      <c r="V50" s="1"/>
      <c r="W50" s="1"/>
    </row>
    <row r="51" spans="1:23" s="2" customFormat="1" x14ac:dyDescent="0.2">
      <c r="A51" s="23"/>
      <c r="B51" s="24"/>
      <c r="C51" s="25"/>
      <c r="D51" s="25"/>
      <c r="E51" s="25"/>
      <c r="F51" s="26"/>
      <c r="G51" s="26"/>
      <c r="H51" s="27"/>
      <c r="I51" s="27"/>
      <c r="J51" s="28"/>
      <c r="K51" s="28"/>
      <c r="L51" s="27"/>
      <c r="M51" s="27"/>
      <c r="N51" s="28"/>
      <c r="O51" s="27"/>
      <c r="P51" s="25"/>
      <c r="Q51" s="25"/>
      <c r="R51" s="25"/>
      <c r="S51" s="27"/>
      <c r="T51" s="27"/>
      <c r="U51" s="27"/>
      <c r="V51" s="1"/>
      <c r="W51" s="1"/>
    </row>
    <row r="52" spans="1:23" s="2" customFormat="1" x14ac:dyDescent="0.2">
      <c r="A52" s="23"/>
      <c r="B52" s="24"/>
      <c r="C52" s="25"/>
      <c r="D52" s="25"/>
      <c r="E52" s="25"/>
      <c r="F52" s="26"/>
      <c r="G52" s="26"/>
      <c r="H52" s="27"/>
      <c r="I52" s="27"/>
      <c r="J52" s="28"/>
      <c r="K52" s="28"/>
      <c r="L52" s="27"/>
      <c r="M52" s="27"/>
      <c r="N52" s="28"/>
      <c r="O52" s="27"/>
      <c r="P52" s="25"/>
      <c r="Q52" s="25"/>
      <c r="R52" s="25"/>
      <c r="S52" s="27"/>
      <c r="T52" s="27"/>
      <c r="U52" s="27"/>
      <c r="V52" s="1"/>
      <c r="W52" s="1"/>
    </row>
    <row r="53" spans="1:23" s="2" customFormat="1" x14ac:dyDescent="0.2">
      <c r="A53" s="23"/>
      <c r="B53" s="24"/>
      <c r="C53" s="25"/>
      <c r="D53" s="25"/>
      <c r="E53" s="25"/>
      <c r="F53" s="26"/>
      <c r="G53" s="26"/>
      <c r="H53" s="27"/>
      <c r="I53" s="27"/>
      <c r="J53" s="28"/>
      <c r="K53" s="28"/>
      <c r="L53" s="27"/>
      <c r="M53" s="27"/>
      <c r="N53" s="28"/>
      <c r="O53" s="27"/>
      <c r="P53" s="25"/>
      <c r="Q53" s="25"/>
      <c r="R53" s="25"/>
      <c r="S53" s="27"/>
      <c r="T53" s="27"/>
      <c r="U53" s="27"/>
      <c r="V53" s="1"/>
      <c r="W53" s="1"/>
    </row>
    <row r="54" spans="1:23" s="2" customFormat="1" x14ac:dyDescent="0.2">
      <c r="A54" s="23"/>
      <c r="B54" s="24"/>
      <c r="C54" s="25"/>
      <c r="D54" s="25"/>
      <c r="E54" s="25"/>
      <c r="F54" s="26"/>
      <c r="G54" s="26"/>
      <c r="H54" s="27"/>
      <c r="I54" s="27"/>
      <c r="J54" s="28"/>
      <c r="K54" s="28"/>
      <c r="L54" s="27"/>
      <c r="M54" s="27"/>
      <c r="N54" s="28"/>
      <c r="O54" s="27"/>
      <c r="P54" s="25"/>
      <c r="Q54" s="25"/>
      <c r="R54" s="25"/>
      <c r="S54" s="27"/>
      <c r="T54" s="27"/>
      <c r="U54" s="27"/>
      <c r="V54" s="1"/>
      <c r="W54" s="1"/>
    </row>
    <row r="55" spans="1:23" s="2" customFormat="1" x14ac:dyDescent="0.2">
      <c r="A55" s="23"/>
      <c r="B55" s="24"/>
      <c r="C55" s="25"/>
      <c r="D55" s="25"/>
      <c r="E55" s="25"/>
      <c r="F55" s="26"/>
      <c r="G55" s="26"/>
      <c r="H55" s="27"/>
      <c r="I55" s="27"/>
      <c r="J55" s="28"/>
      <c r="K55" s="28"/>
      <c r="L55" s="27"/>
      <c r="M55" s="27"/>
      <c r="N55" s="28"/>
      <c r="O55" s="27"/>
      <c r="P55" s="25"/>
      <c r="Q55" s="25"/>
      <c r="R55" s="25"/>
      <c r="S55" s="27"/>
      <c r="T55" s="27"/>
      <c r="U55" s="27"/>
      <c r="V55" s="1"/>
      <c r="W55" s="1"/>
    </row>
    <row r="56" spans="1:23" s="2" customFormat="1" x14ac:dyDescent="0.2">
      <c r="A56" s="23"/>
      <c r="B56" s="24"/>
      <c r="C56" s="25"/>
      <c r="D56" s="25"/>
      <c r="E56" s="25"/>
      <c r="F56" s="26"/>
      <c r="G56" s="26"/>
      <c r="H56" s="27"/>
      <c r="I56" s="27"/>
      <c r="J56" s="28"/>
      <c r="K56" s="28"/>
      <c r="L56" s="27"/>
      <c r="M56" s="27"/>
      <c r="N56" s="28"/>
      <c r="O56" s="27"/>
      <c r="P56" s="25"/>
      <c r="Q56" s="25"/>
      <c r="R56" s="25"/>
      <c r="S56" s="27"/>
      <c r="T56" s="27"/>
      <c r="U56" s="27"/>
      <c r="V56" s="1"/>
      <c r="W56" s="1"/>
    </row>
    <row r="57" spans="1:23" s="2" customFormat="1" x14ac:dyDescent="0.2">
      <c r="A57" s="23"/>
      <c r="B57" s="24"/>
      <c r="C57" s="25"/>
      <c r="D57" s="25"/>
      <c r="E57" s="25"/>
      <c r="F57" s="26"/>
      <c r="G57" s="26"/>
      <c r="H57" s="27"/>
      <c r="I57" s="27"/>
      <c r="J57" s="28"/>
      <c r="K57" s="28"/>
      <c r="L57" s="27"/>
      <c r="M57" s="27"/>
      <c r="N57" s="28"/>
      <c r="O57" s="27"/>
      <c r="P57" s="25"/>
      <c r="Q57" s="25"/>
      <c r="R57" s="25"/>
      <c r="S57" s="27"/>
      <c r="T57" s="27"/>
      <c r="U57" s="27"/>
      <c r="V57" s="1"/>
      <c r="W57" s="1"/>
    </row>
    <row r="58" spans="1:23" s="2" customFormat="1" x14ac:dyDescent="0.2">
      <c r="A58" s="23"/>
      <c r="B58" s="24"/>
      <c r="C58" s="25"/>
      <c r="D58" s="25"/>
      <c r="E58" s="25"/>
      <c r="F58" s="26"/>
      <c r="G58" s="26"/>
      <c r="H58" s="27"/>
      <c r="I58" s="27"/>
      <c r="J58" s="28"/>
      <c r="K58" s="28"/>
      <c r="L58" s="27"/>
      <c r="M58" s="27"/>
      <c r="N58" s="28"/>
      <c r="O58" s="27"/>
      <c r="P58" s="25"/>
      <c r="Q58" s="25"/>
      <c r="R58" s="25"/>
      <c r="S58" s="27"/>
      <c r="T58" s="27"/>
      <c r="U58" s="27"/>
      <c r="V58" s="1"/>
      <c r="W58" s="1"/>
    </row>
    <row r="59" spans="1:23" s="2" customFormat="1" x14ac:dyDescent="0.2">
      <c r="A59" s="23"/>
      <c r="B59" s="24"/>
      <c r="C59" s="25"/>
      <c r="D59" s="25"/>
      <c r="E59" s="25"/>
      <c r="F59" s="26"/>
      <c r="G59" s="26"/>
      <c r="H59" s="27"/>
      <c r="I59" s="27"/>
      <c r="J59" s="28"/>
      <c r="K59" s="28"/>
      <c r="L59" s="27"/>
      <c r="M59" s="27"/>
      <c r="N59" s="28"/>
      <c r="O59" s="27"/>
      <c r="P59" s="25"/>
      <c r="Q59" s="25"/>
      <c r="R59" s="25"/>
      <c r="S59" s="27"/>
      <c r="T59" s="27"/>
      <c r="U59" s="27"/>
      <c r="V59" s="1"/>
      <c r="W59" s="1"/>
    </row>
    <row r="60" spans="1:23" s="2" customFormat="1" x14ac:dyDescent="0.2">
      <c r="A60" s="23"/>
      <c r="B60" s="24"/>
      <c r="C60" s="25"/>
      <c r="D60" s="25"/>
      <c r="E60" s="25"/>
      <c r="F60" s="26"/>
      <c r="G60" s="26"/>
      <c r="H60" s="27"/>
      <c r="I60" s="27"/>
      <c r="J60" s="28"/>
      <c r="K60" s="28"/>
      <c r="L60" s="27"/>
      <c r="M60" s="27"/>
      <c r="N60" s="28"/>
      <c r="O60" s="27"/>
      <c r="P60" s="25"/>
      <c r="Q60" s="25"/>
      <c r="R60" s="25"/>
      <c r="S60" s="27"/>
      <c r="T60" s="27"/>
      <c r="U60" s="27"/>
      <c r="V60" s="1"/>
      <c r="W60" s="1"/>
    </row>
    <row r="61" spans="1:23" s="2" customFormat="1" x14ac:dyDescent="0.2">
      <c r="A61" s="23"/>
      <c r="B61" s="24"/>
      <c r="C61" s="25"/>
      <c r="D61" s="25"/>
      <c r="E61" s="25"/>
      <c r="F61" s="26"/>
      <c r="G61" s="26"/>
      <c r="H61" s="27"/>
      <c r="I61" s="27"/>
      <c r="J61" s="28"/>
      <c r="K61" s="28"/>
      <c r="L61" s="27"/>
      <c r="M61" s="27"/>
      <c r="N61" s="28"/>
      <c r="O61" s="27"/>
      <c r="P61" s="25"/>
      <c r="Q61" s="25"/>
      <c r="R61" s="25"/>
      <c r="S61" s="27"/>
      <c r="T61" s="27"/>
      <c r="U61" s="27"/>
      <c r="V61" s="1"/>
      <c r="W61" s="1"/>
    </row>
    <row r="62" spans="1:23" s="2" customFormat="1" x14ac:dyDescent="0.2">
      <c r="A62" s="23"/>
      <c r="B62" s="24"/>
      <c r="C62" s="25"/>
      <c r="D62" s="25"/>
      <c r="E62" s="25"/>
      <c r="F62" s="26"/>
      <c r="G62" s="26"/>
      <c r="H62" s="27"/>
      <c r="I62" s="27"/>
      <c r="J62" s="28"/>
      <c r="K62" s="28"/>
      <c r="L62" s="27"/>
      <c r="M62" s="27"/>
      <c r="N62" s="28"/>
      <c r="O62" s="27"/>
      <c r="P62" s="25"/>
      <c r="Q62" s="25"/>
      <c r="R62" s="25"/>
      <c r="S62" s="27"/>
      <c r="T62" s="27"/>
      <c r="U62" s="27"/>
      <c r="V62" s="1"/>
      <c r="W62" s="1"/>
    </row>
    <row r="63" spans="1:23" s="2" customFormat="1" x14ac:dyDescent="0.2">
      <c r="A63" s="23"/>
      <c r="B63" s="24"/>
      <c r="C63" s="25"/>
      <c r="D63" s="25"/>
      <c r="E63" s="25"/>
      <c r="F63" s="26"/>
      <c r="G63" s="26"/>
      <c r="H63" s="27"/>
      <c r="I63" s="27"/>
      <c r="J63" s="28"/>
      <c r="K63" s="28"/>
      <c r="L63" s="27"/>
      <c r="M63" s="27"/>
      <c r="N63" s="28"/>
      <c r="O63" s="27"/>
      <c r="P63" s="25"/>
      <c r="Q63" s="25"/>
      <c r="R63" s="25"/>
      <c r="S63" s="27"/>
      <c r="T63" s="27"/>
      <c r="U63" s="27"/>
      <c r="V63" s="1"/>
      <c r="W63" s="1"/>
    </row>
    <row r="64" spans="1:23" s="2" customFormat="1" x14ac:dyDescent="0.2">
      <c r="A64" s="23"/>
      <c r="B64" s="24"/>
      <c r="C64" s="25"/>
      <c r="D64" s="25"/>
      <c r="E64" s="25"/>
      <c r="F64" s="26"/>
      <c r="G64" s="26"/>
      <c r="H64" s="27"/>
      <c r="I64" s="27"/>
      <c r="J64" s="28"/>
      <c r="K64" s="28"/>
      <c r="L64" s="27"/>
      <c r="M64" s="27"/>
      <c r="N64" s="28"/>
      <c r="O64" s="27"/>
      <c r="P64" s="25"/>
      <c r="Q64" s="25"/>
      <c r="R64" s="25"/>
      <c r="S64" s="27"/>
      <c r="T64" s="27"/>
      <c r="U64" s="27"/>
      <c r="V64" s="1"/>
      <c r="W64" s="1"/>
    </row>
    <row r="65" spans="1:23" s="2" customFormat="1" x14ac:dyDescent="0.2">
      <c r="A65" s="23"/>
      <c r="B65" s="24"/>
      <c r="C65" s="25"/>
      <c r="D65" s="25"/>
      <c r="E65" s="25"/>
      <c r="F65" s="26"/>
      <c r="G65" s="26"/>
      <c r="H65" s="27"/>
      <c r="I65" s="27"/>
      <c r="J65" s="28"/>
      <c r="K65" s="28"/>
      <c r="L65" s="27"/>
      <c r="M65" s="27"/>
      <c r="N65" s="28"/>
      <c r="O65" s="27"/>
      <c r="P65" s="25"/>
      <c r="Q65" s="25"/>
      <c r="R65" s="25"/>
      <c r="S65" s="27"/>
      <c r="T65" s="27"/>
      <c r="U65" s="27"/>
      <c r="V65" s="1"/>
      <c r="W65" s="1"/>
    </row>
    <row r="66" spans="1:23" s="2" customFormat="1" x14ac:dyDescent="0.2">
      <c r="A66" s="23"/>
      <c r="B66" s="24"/>
      <c r="C66" s="25"/>
      <c r="D66" s="25"/>
      <c r="E66" s="25"/>
      <c r="F66" s="26"/>
      <c r="G66" s="26"/>
      <c r="H66" s="27"/>
      <c r="I66" s="27"/>
      <c r="J66" s="28"/>
      <c r="K66" s="28"/>
      <c r="L66" s="27"/>
      <c r="M66" s="27"/>
      <c r="N66" s="28"/>
      <c r="O66" s="27"/>
      <c r="P66" s="25"/>
      <c r="Q66" s="25"/>
      <c r="R66" s="25"/>
      <c r="S66" s="27"/>
      <c r="T66" s="27"/>
      <c r="U66" s="27"/>
      <c r="V66" s="1"/>
      <c r="W66" s="1"/>
    </row>
    <row r="67" spans="1:23" s="2" customFormat="1" x14ac:dyDescent="0.2">
      <c r="A67" s="23"/>
      <c r="B67" s="24"/>
      <c r="C67" s="25"/>
      <c r="D67" s="25"/>
      <c r="E67" s="25"/>
      <c r="F67" s="26"/>
      <c r="G67" s="26"/>
      <c r="H67" s="27"/>
      <c r="I67" s="27"/>
      <c r="J67" s="28"/>
      <c r="K67" s="28"/>
      <c r="L67" s="27"/>
      <c r="M67" s="27"/>
      <c r="N67" s="28"/>
      <c r="O67" s="27"/>
      <c r="P67" s="25"/>
      <c r="Q67" s="25"/>
      <c r="R67" s="25"/>
      <c r="S67" s="27"/>
      <c r="T67" s="27"/>
      <c r="U67" s="27"/>
      <c r="V67" s="1"/>
      <c r="W67" s="1"/>
    </row>
    <row r="68" spans="1:23" s="2" customFormat="1" x14ac:dyDescent="0.2">
      <c r="A68" s="23"/>
      <c r="B68" s="24"/>
      <c r="C68" s="25"/>
      <c r="D68" s="25"/>
      <c r="E68" s="25"/>
      <c r="F68" s="26"/>
      <c r="G68" s="26"/>
      <c r="H68" s="27"/>
      <c r="I68" s="27"/>
      <c r="J68" s="28"/>
      <c r="K68" s="28"/>
      <c r="L68" s="27"/>
      <c r="M68" s="27"/>
      <c r="N68" s="28"/>
      <c r="O68" s="27"/>
      <c r="P68" s="25"/>
      <c r="Q68" s="25"/>
      <c r="R68" s="25"/>
      <c r="S68" s="27"/>
      <c r="T68" s="27"/>
      <c r="U68" s="27"/>
      <c r="V68" s="1"/>
      <c r="W68" s="1"/>
    </row>
    <row r="69" spans="1:23" s="2" customFormat="1" x14ac:dyDescent="0.2">
      <c r="A69" s="23"/>
      <c r="B69" s="24"/>
      <c r="C69" s="25"/>
      <c r="D69" s="25"/>
      <c r="E69" s="25"/>
      <c r="F69" s="26"/>
      <c r="G69" s="26"/>
      <c r="H69" s="27"/>
      <c r="I69" s="27"/>
      <c r="J69" s="28"/>
      <c r="K69" s="28"/>
      <c r="L69" s="27"/>
      <c r="M69" s="27"/>
      <c r="N69" s="28"/>
      <c r="O69" s="27"/>
      <c r="P69" s="25"/>
      <c r="Q69" s="25"/>
      <c r="R69" s="25"/>
      <c r="S69" s="27"/>
      <c r="T69" s="27"/>
      <c r="U69" s="27"/>
      <c r="V69" s="1"/>
      <c r="W69" s="1"/>
    </row>
    <row r="70" spans="1:23" s="2" customFormat="1" x14ac:dyDescent="0.2">
      <c r="A70" s="23"/>
      <c r="B70" s="24"/>
      <c r="C70" s="25"/>
      <c r="D70" s="25"/>
      <c r="E70" s="25"/>
      <c r="F70" s="26"/>
      <c r="G70" s="26"/>
      <c r="H70" s="27"/>
      <c r="I70" s="27"/>
      <c r="J70" s="28"/>
      <c r="K70" s="28"/>
      <c r="L70" s="27"/>
      <c r="M70" s="27"/>
      <c r="N70" s="28"/>
      <c r="O70" s="27"/>
      <c r="P70" s="25"/>
      <c r="Q70" s="25"/>
      <c r="R70" s="25"/>
      <c r="S70" s="27"/>
      <c r="T70" s="27"/>
      <c r="U70" s="27"/>
      <c r="V70" s="1"/>
      <c r="W70" s="1"/>
    </row>
    <row r="71" spans="1:23" s="2" customFormat="1" x14ac:dyDescent="0.2">
      <c r="A71" s="23"/>
      <c r="B71" s="24"/>
      <c r="C71" s="25"/>
      <c r="D71" s="25"/>
      <c r="E71" s="25"/>
      <c r="F71" s="26"/>
      <c r="G71" s="26"/>
      <c r="H71" s="27"/>
      <c r="I71" s="27"/>
      <c r="J71" s="28"/>
      <c r="K71" s="28"/>
      <c r="L71" s="27"/>
      <c r="M71" s="27"/>
      <c r="N71" s="28"/>
      <c r="O71" s="27"/>
      <c r="P71" s="25"/>
      <c r="Q71" s="25"/>
      <c r="R71" s="25"/>
      <c r="S71" s="27"/>
      <c r="T71" s="27"/>
      <c r="U71" s="27"/>
      <c r="V71" s="1"/>
      <c r="W71" s="1"/>
    </row>
    <row r="72" spans="1:23" s="2" customFormat="1" x14ac:dyDescent="0.2">
      <c r="A72" s="23"/>
      <c r="B72" s="24"/>
      <c r="C72" s="25"/>
      <c r="D72" s="25"/>
      <c r="E72" s="25"/>
      <c r="F72" s="26"/>
      <c r="G72" s="26"/>
      <c r="H72" s="27"/>
      <c r="I72" s="27"/>
      <c r="J72" s="28"/>
      <c r="K72" s="28"/>
      <c r="L72" s="27"/>
      <c r="M72" s="27"/>
      <c r="N72" s="28"/>
      <c r="O72" s="27"/>
      <c r="P72" s="25"/>
      <c r="Q72" s="25"/>
      <c r="R72" s="25"/>
      <c r="S72" s="27"/>
      <c r="T72" s="27"/>
      <c r="U72" s="27"/>
      <c r="V72" s="1"/>
      <c r="W72" s="1"/>
    </row>
    <row r="73" spans="1:23" s="2" customFormat="1" x14ac:dyDescent="0.2">
      <c r="A73" s="23"/>
      <c r="B73" s="24"/>
      <c r="C73" s="25"/>
      <c r="D73" s="25"/>
      <c r="E73" s="25"/>
      <c r="F73" s="26"/>
      <c r="G73" s="26"/>
      <c r="H73" s="27"/>
      <c r="I73" s="27"/>
      <c r="J73" s="28"/>
      <c r="K73" s="28"/>
      <c r="L73" s="27"/>
      <c r="M73" s="27"/>
      <c r="N73" s="28"/>
      <c r="O73" s="27"/>
      <c r="P73" s="25"/>
      <c r="Q73" s="25"/>
      <c r="R73" s="25"/>
      <c r="S73" s="27"/>
      <c r="T73" s="27"/>
      <c r="U73" s="27"/>
      <c r="V73" s="1"/>
      <c r="W73" s="1"/>
    </row>
    <row r="74" spans="1:23" s="2" customFormat="1" x14ac:dyDescent="0.2">
      <c r="A74" s="23"/>
      <c r="B74" s="24"/>
      <c r="C74" s="25"/>
      <c r="D74" s="25"/>
      <c r="E74" s="25"/>
      <c r="F74" s="26"/>
      <c r="G74" s="26"/>
      <c r="H74" s="27"/>
      <c r="I74" s="27"/>
      <c r="J74" s="28"/>
      <c r="K74" s="28"/>
      <c r="L74" s="27"/>
      <c r="M74" s="27"/>
      <c r="N74" s="28"/>
      <c r="O74" s="27"/>
      <c r="P74" s="25"/>
      <c r="Q74" s="25"/>
      <c r="R74" s="25"/>
      <c r="S74" s="27"/>
      <c r="T74" s="27"/>
      <c r="U74" s="27"/>
      <c r="V74" s="1"/>
      <c r="W74" s="1"/>
    </row>
    <row r="75" spans="1:23" s="2" customFormat="1" x14ac:dyDescent="0.2">
      <c r="A75" s="23"/>
      <c r="B75" s="24"/>
      <c r="C75" s="25"/>
      <c r="D75" s="25"/>
      <c r="E75" s="25"/>
      <c r="F75" s="26"/>
      <c r="G75" s="26"/>
      <c r="H75" s="27"/>
      <c r="I75" s="27"/>
      <c r="J75" s="28"/>
      <c r="K75" s="28"/>
      <c r="L75" s="27"/>
      <c r="M75" s="27"/>
      <c r="N75" s="28"/>
      <c r="O75" s="27"/>
      <c r="P75" s="25"/>
      <c r="Q75" s="25"/>
      <c r="R75" s="25"/>
      <c r="S75" s="27"/>
      <c r="T75" s="27"/>
      <c r="U75" s="27"/>
      <c r="V75" s="1"/>
      <c r="W75" s="1"/>
    </row>
    <row r="76" spans="1:23" s="2" customFormat="1" x14ac:dyDescent="0.2">
      <c r="A76" s="23"/>
      <c r="B76" s="24"/>
      <c r="C76" s="25"/>
      <c r="D76" s="25"/>
      <c r="E76" s="25"/>
      <c r="F76" s="26"/>
      <c r="G76" s="26"/>
      <c r="H76" s="27"/>
      <c r="I76" s="27"/>
      <c r="J76" s="28"/>
      <c r="K76" s="28"/>
      <c r="L76" s="27"/>
      <c r="M76" s="27"/>
      <c r="N76" s="28"/>
      <c r="O76" s="27"/>
      <c r="P76" s="25"/>
      <c r="Q76" s="25"/>
      <c r="R76" s="25"/>
      <c r="S76" s="27"/>
      <c r="T76" s="27"/>
      <c r="U76" s="27"/>
      <c r="V76" s="1"/>
      <c r="W76" s="1"/>
    </row>
    <row r="77" spans="1:23" s="2" customFormat="1" x14ac:dyDescent="0.2">
      <c r="A77" s="23"/>
      <c r="B77" s="24"/>
      <c r="C77" s="25"/>
      <c r="D77" s="25"/>
      <c r="E77" s="25"/>
      <c r="F77" s="26"/>
      <c r="G77" s="26"/>
      <c r="H77" s="27"/>
      <c r="I77" s="27"/>
      <c r="J77" s="28"/>
      <c r="K77" s="28"/>
      <c r="L77" s="27"/>
      <c r="M77" s="27"/>
      <c r="N77" s="28"/>
      <c r="O77" s="27"/>
      <c r="P77" s="25"/>
      <c r="Q77" s="25"/>
      <c r="R77" s="25"/>
      <c r="S77" s="27"/>
      <c r="T77" s="27"/>
      <c r="U77" s="27"/>
      <c r="V77" s="1"/>
      <c r="W77" s="1"/>
    </row>
    <row r="78" spans="1:23" s="2" customFormat="1" x14ac:dyDescent="0.2">
      <c r="A78" s="23"/>
      <c r="B78" s="24"/>
      <c r="C78" s="25"/>
      <c r="D78" s="25"/>
      <c r="E78" s="25"/>
      <c r="F78" s="26"/>
      <c r="G78" s="26"/>
      <c r="H78" s="27"/>
      <c r="I78" s="27"/>
      <c r="J78" s="28"/>
      <c r="K78" s="28"/>
      <c r="L78" s="27"/>
      <c r="M78" s="27"/>
      <c r="N78" s="28"/>
      <c r="O78" s="27"/>
      <c r="P78" s="25"/>
      <c r="Q78" s="25"/>
      <c r="R78" s="25"/>
      <c r="S78" s="27"/>
      <c r="T78" s="27"/>
      <c r="U78" s="27"/>
      <c r="V78" s="1"/>
      <c r="W78" s="1"/>
    </row>
    <row r="79" spans="1:23" s="2" customFormat="1" x14ac:dyDescent="0.2">
      <c r="A79" s="23"/>
      <c r="B79" s="24"/>
      <c r="C79" s="25"/>
      <c r="D79" s="25"/>
      <c r="E79" s="25"/>
      <c r="F79" s="26"/>
      <c r="G79" s="26"/>
      <c r="H79" s="27"/>
      <c r="I79" s="27"/>
      <c r="J79" s="28"/>
      <c r="K79" s="28"/>
      <c r="L79" s="27"/>
      <c r="M79" s="27"/>
      <c r="N79" s="28"/>
      <c r="O79" s="27"/>
      <c r="P79" s="25"/>
      <c r="Q79" s="25"/>
      <c r="R79" s="25"/>
      <c r="S79" s="27"/>
      <c r="T79" s="27"/>
      <c r="U79" s="27"/>
      <c r="V79" s="1"/>
      <c r="W79" s="1"/>
    </row>
    <row r="80" spans="1:23" s="2" customFormat="1" x14ac:dyDescent="0.2">
      <c r="A80" s="23"/>
      <c r="B80" s="24"/>
      <c r="C80" s="25"/>
      <c r="D80" s="25"/>
      <c r="E80" s="25"/>
      <c r="F80" s="26"/>
      <c r="G80" s="26"/>
      <c r="H80" s="27"/>
      <c r="I80" s="27"/>
      <c r="J80" s="28"/>
      <c r="K80" s="28"/>
      <c r="L80" s="27"/>
      <c r="M80" s="27"/>
      <c r="N80" s="28"/>
      <c r="O80" s="27"/>
      <c r="P80" s="25"/>
      <c r="Q80" s="25"/>
      <c r="R80" s="25"/>
      <c r="S80" s="27"/>
      <c r="T80" s="27"/>
      <c r="U80" s="27"/>
      <c r="V80" s="1"/>
      <c r="W80" s="1"/>
    </row>
    <row r="81" spans="1:23" s="2" customFormat="1" x14ac:dyDescent="0.2">
      <c r="A81" s="23"/>
      <c r="B81" s="24"/>
      <c r="C81" s="25"/>
      <c r="D81" s="25"/>
      <c r="E81" s="25"/>
      <c r="F81" s="26"/>
      <c r="G81" s="26"/>
      <c r="H81" s="27"/>
      <c r="I81" s="27"/>
      <c r="J81" s="28"/>
      <c r="K81" s="28"/>
      <c r="L81" s="27"/>
      <c r="M81" s="27"/>
      <c r="N81" s="28"/>
      <c r="O81" s="27"/>
      <c r="P81" s="25"/>
      <c r="Q81" s="25"/>
      <c r="R81" s="25"/>
      <c r="S81" s="27"/>
      <c r="T81" s="27"/>
      <c r="U81" s="27"/>
      <c r="V81" s="1"/>
      <c r="W81" s="1"/>
    </row>
    <row r="82" spans="1:23" s="2" customFormat="1" x14ac:dyDescent="0.2">
      <c r="A82" s="23"/>
      <c r="B82" s="24"/>
      <c r="C82" s="25"/>
      <c r="D82" s="25"/>
      <c r="E82" s="25"/>
      <c r="F82" s="26"/>
      <c r="G82" s="26"/>
      <c r="H82" s="27"/>
      <c r="I82" s="27"/>
      <c r="J82" s="28"/>
      <c r="K82" s="28"/>
      <c r="L82" s="27"/>
      <c r="M82" s="27"/>
      <c r="N82" s="28"/>
      <c r="O82" s="27"/>
      <c r="P82" s="25"/>
      <c r="Q82" s="25"/>
      <c r="R82" s="25"/>
      <c r="S82" s="27"/>
      <c r="T82" s="27"/>
      <c r="U82" s="27"/>
      <c r="V82" s="1"/>
      <c r="W82" s="1"/>
    </row>
    <row r="83" spans="1:23" s="2" customFormat="1" x14ac:dyDescent="0.2">
      <c r="A83" s="23"/>
      <c r="B83" s="24"/>
      <c r="C83" s="25"/>
      <c r="D83" s="25"/>
      <c r="E83" s="25"/>
      <c r="F83" s="26"/>
      <c r="G83" s="26"/>
      <c r="H83" s="27"/>
      <c r="I83" s="27"/>
      <c r="J83" s="28"/>
      <c r="K83" s="28"/>
      <c r="L83" s="27"/>
      <c r="M83" s="27"/>
      <c r="N83" s="28"/>
      <c r="O83" s="27"/>
      <c r="P83" s="25"/>
      <c r="Q83" s="25"/>
      <c r="R83" s="25"/>
      <c r="S83" s="27"/>
      <c r="T83" s="27"/>
      <c r="U83" s="27"/>
      <c r="V83" s="1"/>
      <c r="W83" s="1"/>
    </row>
    <row r="84" spans="1:23" s="2" customFormat="1" x14ac:dyDescent="0.2">
      <c r="A84" s="23"/>
      <c r="B84" s="24"/>
      <c r="C84" s="25"/>
      <c r="D84" s="25"/>
      <c r="E84" s="25"/>
      <c r="F84" s="26"/>
      <c r="G84" s="26"/>
      <c r="H84" s="27"/>
      <c r="I84" s="27"/>
      <c r="J84" s="28"/>
      <c r="K84" s="28"/>
      <c r="L84" s="27"/>
      <c r="M84" s="27"/>
      <c r="N84" s="28"/>
      <c r="O84" s="27"/>
      <c r="P84" s="25"/>
      <c r="Q84" s="25"/>
      <c r="R84" s="25"/>
      <c r="S84" s="27"/>
      <c r="T84" s="27"/>
      <c r="U84" s="27"/>
      <c r="V84" s="1"/>
      <c r="W84" s="1"/>
    </row>
    <row r="85" spans="1:23" s="2" customFormat="1" x14ac:dyDescent="0.2">
      <c r="A85" s="23"/>
      <c r="B85" s="24"/>
      <c r="C85" s="25"/>
      <c r="D85" s="25"/>
      <c r="E85" s="25"/>
      <c r="F85" s="26"/>
      <c r="G85" s="26"/>
      <c r="H85" s="27"/>
      <c r="I85" s="27"/>
      <c r="J85" s="28"/>
      <c r="K85" s="28"/>
      <c r="L85" s="27"/>
      <c r="M85" s="27"/>
      <c r="N85" s="28"/>
      <c r="O85" s="27"/>
      <c r="P85" s="25"/>
      <c r="Q85" s="25"/>
      <c r="R85" s="25"/>
      <c r="S85" s="27"/>
      <c r="T85" s="27"/>
      <c r="U85" s="27"/>
      <c r="V85" s="1"/>
      <c r="W85" s="1"/>
    </row>
    <row r="86" spans="1:23" s="2" customFormat="1" x14ac:dyDescent="0.2">
      <c r="A86" s="23"/>
      <c r="B86" s="24"/>
      <c r="C86" s="25"/>
      <c r="D86" s="25"/>
      <c r="E86" s="25"/>
      <c r="F86" s="26"/>
      <c r="G86" s="26"/>
      <c r="H86" s="27"/>
      <c r="I86" s="27"/>
      <c r="J86" s="28"/>
      <c r="K86" s="28"/>
      <c r="L86" s="27"/>
      <c r="M86" s="27"/>
      <c r="N86" s="28"/>
      <c r="O86" s="27"/>
      <c r="P86" s="25"/>
      <c r="Q86" s="25"/>
      <c r="R86" s="25"/>
      <c r="S86" s="27"/>
      <c r="T86" s="27"/>
      <c r="U86" s="27"/>
      <c r="V86" s="1"/>
      <c r="W86" s="1"/>
    </row>
    <row r="87" spans="1:23" s="2" customFormat="1" x14ac:dyDescent="0.2">
      <c r="A87" s="23"/>
      <c r="B87" s="24"/>
      <c r="C87" s="25"/>
      <c r="D87" s="25"/>
      <c r="E87" s="25"/>
      <c r="F87" s="26"/>
      <c r="G87" s="26"/>
      <c r="H87" s="27"/>
      <c r="I87" s="27"/>
      <c r="J87" s="28"/>
      <c r="K87" s="28"/>
      <c r="L87" s="27"/>
      <c r="M87" s="27"/>
      <c r="N87" s="28"/>
      <c r="O87" s="27"/>
      <c r="P87" s="25"/>
      <c r="Q87" s="25"/>
      <c r="R87" s="25"/>
      <c r="S87" s="27"/>
      <c r="T87" s="27"/>
      <c r="U87" s="27"/>
      <c r="V87" s="1"/>
      <c r="W87" s="1"/>
    </row>
    <row r="88" spans="1:23" s="2" customFormat="1" x14ac:dyDescent="0.2">
      <c r="A88" s="23"/>
      <c r="B88" s="24"/>
      <c r="C88" s="25"/>
      <c r="D88" s="25"/>
      <c r="E88" s="25"/>
      <c r="F88" s="26"/>
      <c r="G88" s="26"/>
      <c r="H88" s="27"/>
      <c r="I88" s="27"/>
      <c r="J88" s="28"/>
      <c r="K88" s="28"/>
      <c r="L88" s="27"/>
      <c r="M88" s="27"/>
      <c r="N88" s="28"/>
      <c r="O88" s="27"/>
      <c r="P88" s="25"/>
      <c r="Q88" s="25"/>
      <c r="R88" s="25"/>
      <c r="S88" s="27"/>
      <c r="T88" s="27"/>
      <c r="U88" s="27"/>
      <c r="V88" s="1"/>
      <c r="W88" s="1"/>
    </row>
    <row r="89" spans="1:23" s="2" customFormat="1" x14ac:dyDescent="0.2">
      <c r="A89" s="23"/>
      <c r="B89" s="24"/>
      <c r="C89" s="25"/>
      <c r="D89" s="25"/>
      <c r="E89" s="25"/>
      <c r="F89" s="26"/>
      <c r="G89" s="26"/>
      <c r="H89" s="27"/>
      <c r="I89" s="27"/>
      <c r="J89" s="28"/>
      <c r="K89" s="28"/>
      <c r="L89" s="27"/>
      <c r="M89" s="27"/>
      <c r="N89" s="28"/>
      <c r="O89" s="27"/>
      <c r="P89" s="25"/>
      <c r="Q89" s="25"/>
      <c r="R89" s="25"/>
      <c r="S89" s="27"/>
      <c r="T89" s="27"/>
      <c r="U89" s="27"/>
      <c r="V89" s="1"/>
      <c r="W89" s="1"/>
    </row>
    <row r="90" spans="1:23" s="2" customFormat="1" x14ac:dyDescent="0.2">
      <c r="A90" s="23"/>
      <c r="B90" s="24"/>
      <c r="C90" s="25"/>
      <c r="D90" s="25"/>
      <c r="E90" s="25"/>
      <c r="F90" s="26"/>
      <c r="G90" s="26"/>
      <c r="H90" s="27"/>
      <c r="I90" s="27"/>
      <c r="J90" s="28"/>
      <c r="K90" s="28"/>
      <c r="L90" s="27"/>
      <c r="M90" s="27"/>
      <c r="N90" s="28"/>
      <c r="O90" s="27"/>
      <c r="P90" s="25"/>
      <c r="Q90" s="25"/>
      <c r="R90" s="25"/>
      <c r="S90" s="27"/>
      <c r="T90" s="27"/>
      <c r="U90" s="27"/>
      <c r="V90" s="1"/>
      <c r="W90" s="1"/>
    </row>
    <row r="91" spans="1:23" s="2" customFormat="1" x14ac:dyDescent="0.2">
      <c r="A91" s="23"/>
      <c r="B91" s="24"/>
      <c r="C91" s="25"/>
      <c r="D91" s="25"/>
      <c r="E91" s="25"/>
      <c r="F91" s="26"/>
      <c r="G91" s="26"/>
      <c r="H91" s="27"/>
      <c r="I91" s="27"/>
      <c r="J91" s="28"/>
      <c r="K91" s="28"/>
      <c r="L91" s="27"/>
      <c r="M91" s="27"/>
      <c r="N91" s="28"/>
      <c r="O91" s="27"/>
      <c r="P91" s="25"/>
      <c r="Q91" s="25"/>
      <c r="R91" s="25"/>
      <c r="S91" s="27"/>
      <c r="T91" s="27"/>
      <c r="U91" s="27"/>
      <c r="V91" s="1"/>
      <c r="W91" s="1"/>
    </row>
    <row r="92" spans="1:23" s="2" customFormat="1" x14ac:dyDescent="0.2">
      <c r="A92" s="23"/>
      <c r="B92" s="24"/>
      <c r="C92" s="25"/>
      <c r="D92" s="25"/>
      <c r="E92" s="25"/>
      <c r="F92" s="26"/>
      <c r="G92" s="26"/>
      <c r="H92" s="27"/>
      <c r="I92" s="27"/>
      <c r="J92" s="28"/>
      <c r="K92" s="28"/>
      <c r="L92" s="27"/>
      <c r="M92" s="27"/>
      <c r="N92" s="28"/>
      <c r="O92" s="27"/>
      <c r="P92" s="25"/>
      <c r="Q92" s="25"/>
      <c r="R92" s="25"/>
      <c r="S92" s="27"/>
      <c r="T92" s="27"/>
      <c r="U92" s="27"/>
      <c r="V92" s="1"/>
      <c r="W92" s="1"/>
    </row>
    <row r="93" spans="1:23" s="2" customFormat="1" x14ac:dyDescent="0.2">
      <c r="A93" s="23"/>
      <c r="B93" s="24"/>
      <c r="C93" s="25"/>
      <c r="D93" s="25"/>
      <c r="E93" s="25"/>
      <c r="F93" s="26"/>
      <c r="G93" s="26"/>
      <c r="H93" s="27"/>
      <c r="I93" s="27"/>
      <c r="J93" s="28"/>
      <c r="K93" s="28"/>
      <c r="L93" s="27"/>
      <c r="M93" s="27"/>
      <c r="N93" s="28"/>
      <c r="O93" s="27"/>
      <c r="P93" s="25"/>
      <c r="Q93" s="25"/>
      <c r="R93" s="25"/>
      <c r="S93" s="27"/>
      <c r="T93" s="27"/>
      <c r="U93" s="27"/>
      <c r="V93" s="1"/>
      <c r="W93" s="1"/>
    </row>
    <row r="94" spans="1:23" s="2" customFormat="1" x14ac:dyDescent="0.2">
      <c r="A94" s="23"/>
      <c r="B94" s="24"/>
      <c r="C94" s="25"/>
      <c r="D94" s="25"/>
      <c r="E94" s="25"/>
      <c r="F94" s="26"/>
      <c r="G94" s="26"/>
      <c r="H94" s="27"/>
      <c r="I94" s="27"/>
      <c r="J94" s="28"/>
      <c r="K94" s="28"/>
      <c r="L94" s="27"/>
      <c r="M94" s="27"/>
      <c r="N94" s="28"/>
      <c r="O94" s="27"/>
      <c r="P94" s="25"/>
      <c r="Q94" s="25"/>
      <c r="R94" s="25"/>
      <c r="S94" s="27"/>
      <c r="T94" s="27"/>
      <c r="U94" s="27"/>
      <c r="V94" s="1"/>
      <c r="W94" s="1"/>
    </row>
    <row r="95" spans="1:23" s="2" customFormat="1" x14ac:dyDescent="0.2">
      <c r="A95" s="23"/>
      <c r="B95" s="24"/>
      <c r="C95" s="25"/>
      <c r="D95" s="25"/>
      <c r="E95" s="25"/>
      <c r="F95" s="26"/>
      <c r="G95" s="26"/>
      <c r="H95" s="27"/>
      <c r="I95" s="27"/>
      <c r="J95" s="28"/>
      <c r="K95" s="28"/>
      <c r="L95" s="27"/>
      <c r="M95" s="27"/>
      <c r="N95" s="28"/>
      <c r="O95" s="27"/>
      <c r="P95" s="25"/>
      <c r="Q95" s="25"/>
      <c r="R95" s="25"/>
      <c r="S95" s="27"/>
      <c r="T95" s="27"/>
      <c r="U95" s="27"/>
      <c r="V95" s="1"/>
      <c r="W95" s="1"/>
    </row>
    <row r="96" spans="1:23" s="2" customFormat="1" x14ac:dyDescent="0.2">
      <c r="A96" s="23"/>
      <c r="B96" s="24"/>
      <c r="C96" s="25"/>
      <c r="D96" s="25"/>
      <c r="E96" s="25"/>
      <c r="F96" s="26"/>
      <c r="G96" s="26"/>
      <c r="H96" s="27"/>
      <c r="I96" s="27"/>
      <c r="J96" s="28"/>
      <c r="K96" s="28"/>
      <c r="L96" s="27"/>
      <c r="M96" s="27"/>
      <c r="N96" s="28"/>
      <c r="O96" s="27"/>
      <c r="P96" s="25"/>
      <c r="Q96" s="25"/>
      <c r="R96" s="25"/>
      <c r="S96" s="27"/>
      <c r="T96" s="27"/>
      <c r="U96" s="27"/>
      <c r="V96" s="1"/>
      <c r="W96" s="1"/>
    </row>
    <row r="97" spans="1:23" s="2" customFormat="1" x14ac:dyDescent="0.2">
      <c r="A97" s="23"/>
      <c r="B97" s="24"/>
      <c r="C97" s="25"/>
      <c r="D97" s="25"/>
      <c r="E97" s="25"/>
      <c r="F97" s="26"/>
      <c r="G97" s="26"/>
      <c r="H97" s="27"/>
      <c r="I97" s="27"/>
      <c r="J97" s="28"/>
      <c r="K97" s="28"/>
      <c r="L97" s="27"/>
      <c r="M97" s="27"/>
      <c r="N97" s="28"/>
      <c r="O97" s="27"/>
      <c r="P97" s="25"/>
      <c r="Q97" s="25"/>
      <c r="R97" s="25"/>
      <c r="S97" s="27"/>
      <c r="T97" s="27"/>
      <c r="U97" s="27"/>
      <c r="V97" s="1"/>
      <c r="W97" s="1"/>
    </row>
    <row r="98" spans="1:23" s="2" customFormat="1" x14ac:dyDescent="0.2">
      <c r="A98" s="23"/>
      <c r="B98" s="24"/>
      <c r="C98" s="25"/>
      <c r="D98" s="25"/>
      <c r="E98" s="25"/>
      <c r="F98" s="26"/>
      <c r="G98" s="26"/>
      <c r="H98" s="27"/>
      <c r="I98" s="27"/>
      <c r="J98" s="28"/>
      <c r="K98" s="28"/>
      <c r="L98" s="27"/>
      <c r="M98" s="27"/>
      <c r="N98" s="28"/>
      <c r="O98" s="27"/>
      <c r="P98" s="25"/>
      <c r="Q98" s="25"/>
      <c r="R98" s="25"/>
      <c r="S98" s="27"/>
      <c r="T98" s="27"/>
      <c r="U98" s="27"/>
      <c r="V98" s="1"/>
      <c r="W98" s="1"/>
    </row>
    <row r="99" spans="1:23" s="2" customFormat="1" x14ac:dyDescent="0.2">
      <c r="A99" s="23"/>
      <c r="B99" s="24"/>
      <c r="C99" s="25"/>
      <c r="D99" s="25"/>
      <c r="E99" s="25"/>
      <c r="F99" s="26"/>
      <c r="G99" s="26"/>
      <c r="H99" s="27"/>
      <c r="I99" s="27"/>
      <c r="J99" s="28"/>
      <c r="K99" s="28"/>
      <c r="L99" s="27"/>
      <c r="M99" s="27"/>
      <c r="N99" s="28"/>
      <c r="O99" s="27"/>
      <c r="P99" s="25"/>
      <c r="Q99" s="25"/>
      <c r="R99" s="25"/>
      <c r="S99" s="27"/>
      <c r="T99" s="27"/>
      <c r="U99" s="27"/>
      <c r="V99" s="1"/>
      <c r="W99" s="1"/>
    </row>
    <row r="100" spans="1:23" s="2" customFormat="1" x14ac:dyDescent="0.2">
      <c r="A100" s="23"/>
      <c r="B100" s="24"/>
      <c r="C100" s="25"/>
      <c r="D100" s="25"/>
      <c r="E100" s="25"/>
      <c r="F100" s="26"/>
      <c r="G100" s="26"/>
      <c r="H100" s="27"/>
      <c r="I100" s="27"/>
      <c r="J100" s="28"/>
      <c r="K100" s="28"/>
      <c r="L100" s="27"/>
      <c r="M100" s="27"/>
      <c r="N100" s="28"/>
      <c r="O100" s="27"/>
      <c r="P100" s="25"/>
      <c r="Q100" s="25"/>
      <c r="R100" s="25"/>
      <c r="S100" s="27"/>
      <c r="T100" s="27"/>
      <c r="U100" s="27"/>
      <c r="V100" s="1"/>
      <c r="W100" s="1"/>
    </row>
    <row r="101" spans="1:23" s="2" customFormat="1" x14ac:dyDescent="0.2">
      <c r="A101" s="23"/>
      <c r="B101" s="24"/>
      <c r="C101" s="25"/>
      <c r="D101" s="25"/>
      <c r="E101" s="25"/>
      <c r="F101" s="26"/>
      <c r="G101" s="26"/>
      <c r="H101" s="27"/>
      <c r="I101" s="27"/>
      <c r="J101" s="28"/>
      <c r="K101" s="28"/>
      <c r="L101" s="27"/>
      <c r="M101" s="27"/>
      <c r="N101" s="28"/>
      <c r="O101" s="27"/>
      <c r="P101" s="25"/>
      <c r="Q101" s="25"/>
      <c r="R101" s="25"/>
      <c r="S101" s="27"/>
      <c r="T101" s="27"/>
      <c r="U101" s="27"/>
      <c r="V101" s="1"/>
      <c r="W101" s="1"/>
    </row>
    <row r="102" spans="1:23" s="2" customFormat="1" x14ac:dyDescent="0.2">
      <c r="A102" s="23"/>
      <c r="B102" s="24"/>
      <c r="C102" s="25"/>
      <c r="D102" s="25"/>
      <c r="E102" s="25"/>
      <c r="F102" s="26"/>
      <c r="G102" s="26"/>
      <c r="H102" s="27"/>
      <c r="I102" s="27"/>
      <c r="J102" s="28"/>
      <c r="K102" s="28"/>
      <c r="L102" s="27"/>
      <c r="M102" s="27"/>
      <c r="N102" s="28"/>
      <c r="O102" s="27"/>
      <c r="P102" s="25"/>
      <c r="Q102" s="25"/>
      <c r="R102" s="25"/>
      <c r="S102" s="27"/>
      <c r="T102" s="27"/>
      <c r="U102" s="27"/>
      <c r="V102" s="1"/>
      <c r="W102" s="1"/>
    </row>
    <row r="103" spans="1:23" s="2" customFormat="1" x14ac:dyDescent="0.2">
      <c r="A103" s="23"/>
      <c r="B103" s="24"/>
      <c r="C103" s="25"/>
      <c r="D103" s="25"/>
      <c r="E103" s="25"/>
      <c r="F103" s="26"/>
      <c r="G103" s="26"/>
      <c r="H103" s="27"/>
      <c r="I103" s="27"/>
      <c r="J103" s="28"/>
      <c r="K103" s="28"/>
      <c r="L103" s="27"/>
      <c r="M103" s="27"/>
      <c r="N103" s="28"/>
      <c r="O103" s="27"/>
      <c r="P103" s="25"/>
      <c r="Q103" s="25"/>
      <c r="R103" s="25"/>
      <c r="S103" s="27"/>
      <c r="T103" s="27"/>
      <c r="U103" s="27"/>
      <c r="V103" s="1"/>
      <c r="W103" s="1"/>
    </row>
    <row r="104" spans="1:23" s="2" customFormat="1" x14ac:dyDescent="0.2">
      <c r="A104" s="23"/>
      <c r="B104" s="24"/>
      <c r="C104" s="25"/>
      <c r="D104" s="25"/>
      <c r="E104" s="25"/>
      <c r="F104" s="26"/>
      <c r="G104" s="26"/>
      <c r="H104" s="27"/>
      <c r="I104" s="27"/>
      <c r="J104" s="28"/>
      <c r="K104" s="28"/>
      <c r="L104" s="27"/>
      <c r="M104" s="27"/>
      <c r="N104" s="28"/>
      <c r="O104" s="27"/>
      <c r="P104" s="25"/>
      <c r="Q104" s="25"/>
      <c r="R104" s="25"/>
      <c r="S104" s="27"/>
      <c r="T104" s="27"/>
      <c r="U104" s="27"/>
      <c r="V104" s="1"/>
      <c r="W104" s="1"/>
    </row>
    <row r="105" spans="1:23" s="2" customFormat="1" x14ac:dyDescent="0.2">
      <c r="A105" s="23"/>
      <c r="B105" s="24"/>
      <c r="C105" s="25"/>
      <c r="D105" s="25"/>
      <c r="E105" s="25"/>
      <c r="F105" s="26"/>
      <c r="G105" s="26"/>
      <c r="H105" s="27"/>
      <c r="I105" s="27"/>
      <c r="J105" s="28"/>
      <c r="K105" s="28"/>
      <c r="L105" s="27"/>
      <c r="M105" s="27"/>
      <c r="N105" s="28"/>
      <c r="O105" s="27"/>
      <c r="P105" s="25"/>
      <c r="Q105" s="25"/>
      <c r="R105" s="25"/>
      <c r="S105" s="27"/>
      <c r="T105" s="27"/>
      <c r="U105" s="27"/>
      <c r="V105" s="1"/>
      <c r="W105" s="1"/>
    </row>
    <row r="106" spans="1:23" s="2" customFormat="1" x14ac:dyDescent="0.2">
      <c r="A106" s="23"/>
      <c r="B106" s="24"/>
      <c r="C106" s="25"/>
      <c r="D106" s="25"/>
      <c r="E106" s="25"/>
      <c r="F106" s="26"/>
      <c r="G106" s="26"/>
      <c r="H106" s="27"/>
      <c r="I106" s="27"/>
      <c r="J106" s="28"/>
      <c r="K106" s="28"/>
      <c r="L106" s="27"/>
      <c r="M106" s="27"/>
      <c r="N106" s="28"/>
      <c r="O106" s="27"/>
      <c r="P106" s="25"/>
      <c r="Q106" s="25"/>
      <c r="R106" s="25"/>
      <c r="S106" s="27"/>
      <c r="T106" s="27"/>
      <c r="U106" s="27"/>
      <c r="V106" s="1"/>
      <c r="W106" s="1"/>
    </row>
    <row r="107" spans="1:23" s="2" customFormat="1" x14ac:dyDescent="0.2">
      <c r="A107" s="23"/>
      <c r="B107" s="24"/>
      <c r="C107" s="25"/>
      <c r="D107" s="25"/>
      <c r="E107" s="25"/>
      <c r="F107" s="26"/>
      <c r="G107" s="26"/>
      <c r="H107" s="27"/>
      <c r="I107" s="27"/>
      <c r="J107" s="28"/>
      <c r="K107" s="28"/>
      <c r="L107" s="27"/>
      <c r="M107" s="27"/>
      <c r="N107" s="28"/>
      <c r="O107" s="27"/>
      <c r="P107" s="25"/>
      <c r="Q107" s="25"/>
      <c r="R107" s="25"/>
      <c r="S107" s="27"/>
      <c r="T107" s="27"/>
      <c r="U107" s="27"/>
      <c r="V107" s="1"/>
      <c r="W107" s="1"/>
    </row>
    <row r="108" spans="1:23" s="2" customFormat="1" x14ac:dyDescent="0.2">
      <c r="A108" s="23"/>
      <c r="B108" s="24"/>
      <c r="C108" s="25"/>
      <c r="D108" s="25"/>
      <c r="E108" s="25"/>
      <c r="F108" s="26"/>
      <c r="G108" s="26"/>
      <c r="H108" s="27"/>
      <c r="I108" s="27"/>
      <c r="J108" s="28"/>
      <c r="K108" s="28"/>
      <c r="L108" s="27"/>
      <c r="M108" s="27"/>
      <c r="N108" s="28"/>
      <c r="O108" s="27"/>
      <c r="P108" s="25"/>
      <c r="Q108" s="25"/>
      <c r="R108" s="25"/>
      <c r="S108" s="27"/>
      <c r="T108" s="27"/>
      <c r="U108" s="27"/>
      <c r="V108" s="1"/>
      <c r="W108" s="1"/>
    </row>
    <row r="109" spans="1:23" s="2" customFormat="1" x14ac:dyDescent="0.2">
      <c r="A109" s="23"/>
      <c r="B109" s="24"/>
      <c r="C109" s="25"/>
      <c r="D109" s="25"/>
      <c r="E109" s="25"/>
      <c r="F109" s="26"/>
      <c r="G109" s="26"/>
      <c r="H109" s="27"/>
      <c r="I109" s="27"/>
      <c r="J109" s="28"/>
      <c r="K109" s="28"/>
      <c r="L109" s="27"/>
      <c r="M109" s="27"/>
      <c r="N109" s="28"/>
      <c r="O109" s="27"/>
      <c r="P109" s="25"/>
      <c r="Q109" s="25"/>
      <c r="R109" s="25"/>
      <c r="S109" s="27"/>
      <c r="T109" s="27"/>
      <c r="U109" s="27"/>
      <c r="V109" s="1"/>
      <c r="W109" s="1"/>
    </row>
    <row r="110" spans="1:23" s="2" customFormat="1" x14ac:dyDescent="0.2">
      <c r="A110" s="23"/>
      <c r="B110" s="24"/>
      <c r="C110" s="25"/>
      <c r="D110" s="25"/>
      <c r="E110" s="25"/>
      <c r="F110" s="26"/>
      <c r="G110" s="26"/>
      <c r="H110" s="27"/>
      <c r="I110" s="27"/>
      <c r="J110" s="28"/>
      <c r="K110" s="28"/>
      <c r="L110" s="27"/>
      <c r="M110" s="27"/>
      <c r="N110" s="28"/>
      <c r="O110" s="27"/>
      <c r="P110" s="25"/>
      <c r="Q110" s="25"/>
      <c r="R110" s="25"/>
      <c r="S110" s="27"/>
      <c r="T110" s="27"/>
      <c r="U110" s="27"/>
      <c r="V110" s="1"/>
      <c r="W110" s="1"/>
    </row>
    <row r="111" spans="1:23" s="2" customFormat="1" x14ac:dyDescent="0.2">
      <c r="A111" s="23"/>
      <c r="B111" s="24"/>
      <c r="C111" s="25"/>
      <c r="D111" s="25"/>
      <c r="E111" s="25"/>
      <c r="F111" s="26"/>
      <c r="G111" s="26"/>
      <c r="H111" s="27"/>
      <c r="I111" s="27"/>
      <c r="J111" s="28"/>
      <c r="K111" s="28"/>
      <c r="L111" s="27"/>
      <c r="M111" s="27"/>
      <c r="N111" s="28"/>
      <c r="O111" s="27"/>
      <c r="P111" s="25"/>
      <c r="Q111" s="25"/>
      <c r="R111" s="25"/>
      <c r="S111" s="27"/>
      <c r="T111" s="27"/>
      <c r="U111" s="27"/>
      <c r="V111" s="1"/>
      <c r="W111" s="1"/>
    </row>
    <row r="112" spans="1:23" s="2" customFormat="1" x14ac:dyDescent="0.2">
      <c r="A112" s="23"/>
      <c r="B112" s="24"/>
      <c r="C112" s="25"/>
      <c r="D112" s="25"/>
      <c r="E112" s="25"/>
      <c r="F112" s="26"/>
      <c r="G112" s="26"/>
      <c r="H112" s="27"/>
      <c r="I112" s="27"/>
      <c r="J112" s="28"/>
      <c r="K112" s="28"/>
      <c r="L112" s="27"/>
      <c r="M112" s="27"/>
      <c r="N112" s="28"/>
      <c r="O112" s="27"/>
      <c r="P112" s="25"/>
      <c r="Q112" s="25"/>
      <c r="R112" s="25"/>
      <c r="S112" s="27"/>
      <c r="T112" s="27"/>
      <c r="U112" s="27"/>
      <c r="V112" s="1"/>
      <c r="W112" s="1"/>
    </row>
    <row r="113" spans="1:23" s="2" customFormat="1" x14ac:dyDescent="0.2">
      <c r="A113" s="23"/>
      <c r="B113" s="24"/>
      <c r="C113" s="25"/>
      <c r="D113" s="25"/>
      <c r="E113" s="25"/>
      <c r="F113" s="26"/>
      <c r="G113" s="26"/>
      <c r="H113" s="27"/>
      <c r="I113" s="27"/>
      <c r="J113" s="28"/>
      <c r="K113" s="28"/>
      <c r="L113" s="27"/>
      <c r="M113" s="27"/>
      <c r="N113" s="28"/>
      <c r="O113" s="27"/>
      <c r="P113" s="25"/>
      <c r="Q113" s="25"/>
      <c r="R113" s="25"/>
      <c r="S113" s="27"/>
      <c r="T113" s="27"/>
      <c r="U113" s="27"/>
      <c r="V113" s="1"/>
      <c r="W113" s="1"/>
    </row>
    <row r="114" spans="1:23" s="2" customFormat="1" x14ac:dyDescent="0.2">
      <c r="A114" s="23"/>
      <c r="B114" s="24"/>
      <c r="C114" s="25"/>
      <c r="D114" s="25"/>
      <c r="E114" s="25"/>
      <c r="F114" s="26"/>
      <c r="G114" s="26"/>
      <c r="H114" s="27"/>
      <c r="I114" s="27"/>
      <c r="J114" s="28"/>
      <c r="K114" s="28"/>
      <c r="L114" s="27"/>
      <c r="M114" s="27"/>
      <c r="N114" s="28"/>
      <c r="O114" s="27"/>
      <c r="P114" s="25"/>
      <c r="Q114" s="25"/>
      <c r="R114" s="25"/>
      <c r="S114" s="27"/>
      <c r="T114" s="27"/>
      <c r="U114" s="27"/>
      <c r="V114" s="1"/>
      <c r="W114" s="1"/>
    </row>
    <row r="115" spans="1:23" s="2" customFormat="1" x14ac:dyDescent="0.2">
      <c r="A115" s="23"/>
      <c r="B115" s="24"/>
      <c r="C115" s="25"/>
      <c r="D115" s="25"/>
      <c r="E115" s="25"/>
      <c r="F115" s="26"/>
      <c r="G115" s="26"/>
      <c r="H115" s="27"/>
      <c r="I115" s="27"/>
      <c r="J115" s="28"/>
      <c r="K115" s="28"/>
      <c r="L115" s="27"/>
      <c r="M115" s="27"/>
      <c r="N115" s="28"/>
      <c r="O115" s="27"/>
      <c r="P115" s="25"/>
      <c r="Q115" s="25"/>
      <c r="R115" s="25"/>
      <c r="S115" s="27"/>
      <c r="T115" s="27"/>
      <c r="U115" s="27"/>
      <c r="V115" s="1"/>
      <c r="W115" s="1"/>
    </row>
    <row r="116" spans="1:23" s="2" customFormat="1" x14ac:dyDescent="0.2">
      <c r="A116" s="23"/>
      <c r="B116" s="24"/>
      <c r="C116" s="25"/>
      <c r="D116" s="25"/>
      <c r="E116" s="25"/>
      <c r="F116" s="26"/>
      <c r="G116" s="26"/>
      <c r="H116" s="27"/>
      <c r="I116" s="27"/>
      <c r="J116" s="28"/>
      <c r="K116" s="28"/>
      <c r="L116" s="27"/>
      <c r="M116" s="27"/>
      <c r="N116" s="28"/>
      <c r="O116" s="27"/>
      <c r="P116" s="25"/>
      <c r="Q116" s="25"/>
      <c r="R116" s="25"/>
      <c r="S116" s="27"/>
      <c r="T116" s="27"/>
      <c r="U116" s="27"/>
      <c r="V116" s="1"/>
      <c r="W116" s="1"/>
    </row>
    <row r="117" spans="1:23" s="2" customFormat="1" x14ac:dyDescent="0.2">
      <c r="A117" s="23"/>
      <c r="B117" s="24"/>
      <c r="C117" s="25"/>
      <c r="D117" s="25"/>
      <c r="E117" s="25"/>
      <c r="F117" s="26"/>
      <c r="G117" s="26"/>
      <c r="H117" s="27"/>
      <c r="I117" s="27"/>
      <c r="J117" s="28"/>
      <c r="K117" s="28"/>
      <c r="L117" s="27"/>
      <c r="M117" s="27"/>
      <c r="N117" s="28"/>
      <c r="O117" s="27"/>
      <c r="P117" s="25"/>
      <c r="Q117" s="25"/>
      <c r="R117" s="25"/>
      <c r="S117" s="27"/>
      <c r="T117" s="27"/>
      <c r="U117" s="27"/>
      <c r="V117" s="1"/>
      <c r="W117" s="1"/>
    </row>
    <row r="118" spans="1:23" s="2" customFormat="1" x14ac:dyDescent="0.2">
      <c r="A118" s="23"/>
      <c r="B118" s="24"/>
      <c r="C118" s="25"/>
      <c r="D118" s="25"/>
      <c r="E118" s="25"/>
      <c r="F118" s="26"/>
      <c r="G118" s="26"/>
      <c r="H118" s="27"/>
      <c r="I118" s="27"/>
      <c r="J118" s="28"/>
      <c r="K118" s="28"/>
      <c r="L118" s="27"/>
      <c r="M118" s="27"/>
      <c r="N118" s="28"/>
      <c r="O118" s="27"/>
      <c r="P118" s="25"/>
      <c r="Q118" s="25"/>
      <c r="R118" s="25"/>
      <c r="S118" s="27"/>
      <c r="T118" s="27"/>
      <c r="U118" s="27"/>
      <c r="V118" s="1"/>
      <c r="W118" s="1"/>
    </row>
    <row r="119" spans="1:23" s="2" customFormat="1" x14ac:dyDescent="0.2">
      <c r="A119" s="23"/>
      <c r="B119" s="24"/>
      <c r="C119" s="25"/>
      <c r="D119" s="25"/>
      <c r="E119" s="25"/>
      <c r="F119" s="26"/>
      <c r="G119" s="26"/>
      <c r="H119" s="27"/>
      <c r="I119" s="27"/>
      <c r="J119" s="28"/>
      <c r="K119" s="28"/>
      <c r="L119" s="27"/>
      <c r="M119" s="27"/>
      <c r="N119" s="28"/>
      <c r="O119" s="27"/>
      <c r="P119" s="25"/>
      <c r="Q119" s="25"/>
      <c r="R119" s="25"/>
      <c r="S119" s="27"/>
      <c r="T119" s="27"/>
      <c r="U119" s="27"/>
      <c r="V119" s="1"/>
      <c r="W119" s="1"/>
    </row>
    <row r="120" spans="1:23" s="2" customFormat="1" x14ac:dyDescent="0.2">
      <c r="A120" s="23"/>
      <c r="B120" s="24"/>
      <c r="C120" s="25"/>
      <c r="D120" s="25"/>
      <c r="E120" s="25"/>
      <c r="F120" s="26"/>
      <c r="G120" s="26"/>
      <c r="H120" s="27"/>
      <c r="I120" s="27"/>
      <c r="J120" s="28"/>
      <c r="K120" s="28"/>
      <c r="L120" s="27"/>
      <c r="M120" s="27"/>
      <c r="N120" s="28"/>
      <c r="O120" s="27"/>
      <c r="P120" s="25"/>
      <c r="Q120" s="25"/>
      <c r="R120" s="25"/>
      <c r="S120" s="27"/>
      <c r="T120" s="27"/>
      <c r="U120" s="27"/>
      <c r="V120" s="1"/>
      <c r="W120" s="1"/>
    </row>
    <row r="121" spans="1:23" s="2" customFormat="1" x14ac:dyDescent="0.2">
      <c r="A121" s="23"/>
      <c r="B121" s="24"/>
      <c r="C121" s="25"/>
      <c r="D121" s="25"/>
      <c r="E121" s="25"/>
      <c r="F121" s="26"/>
      <c r="G121" s="26"/>
      <c r="H121" s="27"/>
      <c r="I121" s="27"/>
      <c r="J121" s="28"/>
      <c r="K121" s="28"/>
      <c r="L121" s="27"/>
      <c r="M121" s="27"/>
      <c r="N121" s="28"/>
      <c r="O121" s="27"/>
      <c r="P121" s="25"/>
      <c r="Q121" s="25"/>
      <c r="R121" s="25"/>
      <c r="S121" s="27"/>
      <c r="T121" s="27"/>
      <c r="U121" s="27"/>
      <c r="V121" s="1"/>
      <c r="W121" s="1"/>
    </row>
    <row r="122" spans="1:23" s="2" customFormat="1" x14ac:dyDescent="0.2">
      <c r="A122" s="23"/>
      <c r="B122" s="24"/>
      <c r="C122" s="25"/>
      <c r="D122" s="25"/>
      <c r="E122" s="25"/>
      <c r="F122" s="26"/>
      <c r="G122" s="26"/>
      <c r="H122" s="27"/>
      <c r="I122" s="27"/>
      <c r="J122" s="28"/>
      <c r="K122" s="28"/>
      <c r="L122" s="27"/>
      <c r="M122" s="27"/>
      <c r="N122" s="28"/>
      <c r="O122" s="27"/>
      <c r="P122" s="25"/>
      <c r="Q122" s="25"/>
      <c r="R122" s="25"/>
      <c r="S122" s="27"/>
      <c r="T122" s="27"/>
      <c r="U122" s="27"/>
      <c r="V122" s="1"/>
      <c r="W122" s="1"/>
    </row>
    <row r="123" spans="1:23" s="2" customFormat="1" x14ac:dyDescent="0.2">
      <c r="A123" s="23"/>
      <c r="B123" s="24"/>
      <c r="C123" s="25"/>
      <c r="D123" s="25"/>
      <c r="E123" s="25"/>
      <c r="F123" s="26"/>
      <c r="G123" s="26"/>
      <c r="H123" s="27"/>
      <c r="I123" s="27"/>
      <c r="J123" s="28"/>
      <c r="K123" s="28"/>
      <c r="L123" s="27"/>
      <c r="M123" s="27"/>
      <c r="N123" s="28"/>
      <c r="O123" s="27"/>
      <c r="P123" s="25"/>
      <c r="Q123" s="25"/>
      <c r="R123" s="25"/>
      <c r="S123" s="27"/>
      <c r="T123" s="27"/>
      <c r="U123" s="27"/>
      <c r="V123" s="1"/>
      <c r="W123" s="1"/>
    </row>
    <row r="124" spans="1:23" s="2" customFormat="1" x14ac:dyDescent="0.2">
      <c r="A124" s="23"/>
      <c r="B124" s="24"/>
      <c r="C124" s="25"/>
      <c r="D124" s="25"/>
      <c r="E124" s="25"/>
      <c r="F124" s="26"/>
      <c r="G124" s="26"/>
      <c r="H124" s="27"/>
      <c r="I124" s="27"/>
      <c r="J124" s="28"/>
      <c r="K124" s="28"/>
      <c r="L124" s="27"/>
      <c r="M124" s="27"/>
      <c r="N124" s="28"/>
      <c r="O124" s="27"/>
      <c r="P124" s="25"/>
      <c r="Q124" s="25"/>
      <c r="R124" s="25"/>
      <c r="S124" s="27"/>
      <c r="T124" s="27"/>
      <c r="U124" s="27"/>
      <c r="V124" s="1"/>
      <c r="W124" s="1"/>
    </row>
    <row r="125" spans="1:23" s="2" customFormat="1" x14ac:dyDescent="0.2">
      <c r="A125" s="23"/>
      <c r="B125" s="24"/>
      <c r="C125" s="25"/>
      <c r="D125" s="25"/>
      <c r="E125" s="25"/>
      <c r="F125" s="26"/>
      <c r="G125" s="26"/>
      <c r="H125" s="27"/>
      <c r="I125" s="27"/>
      <c r="J125" s="28"/>
      <c r="K125" s="28"/>
      <c r="L125" s="27"/>
      <c r="M125" s="27"/>
      <c r="N125" s="28"/>
      <c r="O125" s="27"/>
      <c r="P125" s="25"/>
      <c r="Q125" s="25"/>
      <c r="R125" s="25"/>
      <c r="S125" s="27"/>
      <c r="T125" s="27"/>
      <c r="U125" s="27"/>
      <c r="V125" s="1"/>
      <c r="W125" s="1"/>
    </row>
    <row r="126" spans="1:23" s="2" customFormat="1" x14ac:dyDescent="0.2">
      <c r="A126" s="23"/>
      <c r="B126" s="24"/>
      <c r="C126" s="25"/>
      <c r="D126" s="25"/>
      <c r="E126" s="25"/>
      <c r="F126" s="26"/>
      <c r="G126" s="26"/>
      <c r="H126" s="27"/>
      <c r="I126" s="27"/>
      <c r="J126" s="28"/>
      <c r="K126" s="28"/>
      <c r="L126" s="27"/>
      <c r="M126" s="27"/>
      <c r="N126" s="28"/>
      <c r="O126" s="27"/>
      <c r="P126" s="25"/>
      <c r="Q126" s="25"/>
      <c r="R126" s="25"/>
      <c r="S126" s="27"/>
      <c r="T126" s="27"/>
      <c r="U126" s="27"/>
      <c r="V126" s="1"/>
      <c r="W126" s="1"/>
    </row>
    <row r="127" spans="1:23" s="2" customFormat="1" x14ac:dyDescent="0.2">
      <c r="A127" s="23"/>
      <c r="B127" s="24"/>
      <c r="C127" s="25"/>
      <c r="D127" s="25"/>
      <c r="E127" s="25"/>
      <c r="F127" s="26"/>
      <c r="G127" s="26"/>
      <c r="H127" s="27"/>
      <c r="I127" s="27"/>
      <c r="J127" s="28"/>
      <c r="K127" s="28"/>
      <c r="L127" s="27"/>
      <c r="M127" s="27"/>
      <c r="N127" s="28"/>
      <c r="O127" s="27"/>
      <c r="P127" s="25"/>
      <c r="Q127" s="25"/>
      <c r="R127" s="25"/>
      <c r="S127" s="27"/>
      <c r="T127" s="27"/>
      <c r="U127" s="27"/>
      <c r="V127" s="1"/>
      <c r="W127" s="1"/>
    </row>
    <row r="128" spans="1:23" s="2" customFormat="1" x14ac:dyDescent="0.2">
      <c r="A128" s="23"/>
      <c r="B128" s="24"/>
      <c r="C128" s="25"/>
      <c r="D128" s="25"/>
      <c r="E128" s="25"/>
      <c r="F128" s="26"/>
      <c r="G128" s="26"/>
      <c r="H128" s="27"/>
      <c r="I128" s="27"/>
      <c r="J128" s="28"/>
      <c r="K128" s="28"/>
      <c r="L128" s="27"/>
      <c r="M128" s="27"/>
      <c r="N128" s="28"/>
      <c r="O128" s="27"/>
      <c r="P128" s="25"/>
      <c r="Q128" s="25"/>
      <c r="R128" s="25"/>
      <c r="S128" s="27"/>
      <c r="T128" s="27"/>
      <c r="U128" s="27"/>
      <c r="V128" s="1"/>
      <c r="W128" s="1"/>
    </row>
    <row r="129" spans="1:23" s="2" customFormat="1" x14ac:dyDescent="0.2">
      <c r="A129" s="23"/>
      <c r="B129" s="24"/>
      <c r="C129" s="25"/>
      <c r="D129" s="25"/>
      <c r="E129" s="25"/>
      <c r="F129" s="26"/>
      <c r="G129" s="26"/>
      <c r="H129" s="27"/>
      <c r="I129" s="27"/>
      <c r="J129" s="28"/>
      <c r="K129" s="28"/>
      <c r="L129" s="27"/>
      <c r="M129" s="27"/>
      <c r="N129" s="28"/>
      <c r="O129" s="27"/>
      <c r="P129" s="25"/>
      <c r="Q129" s="25"/>
      <c r="R129" s="25"/>
      <c r="S129" s="27"/>
      <c r="T129" s="27"/>
      <c r="U129" s="27"/>
      <c r="V129" s="1"/>
      <c r="W129" s="1"/>
    </row>
    <row r="130" spans="1:23" s="2" customFormat="1" x14ac:dyDescent="0.2">
      <c r="A130" s="23"/>
      <c r="B130" s="24"/>
      <c r="C130" s="25"/>
      <c r="D130" s="25"/>
      <c r="E130" s="25"/>
      <c r="F130" s="26"/>
      <c r="G130" s="26"/>
      <c r="H130" s="27"/>
      <c r="I130" s="27"/>
      <c r="J130" s="28"/>
      <c r="K130" s="28"/>
      <c r="L130" s="27"/>
      <c r="M130" s="27"/>
      <c r="N130" s="28"/>
      <c r="O130" s="27"/>
      <c r="P130" s="25"/>
      <c r="Q130" s="25"/>
      <c r="R130" s="25"/>
      <c r="S130" s="27"/>
      <c r="T130" s="27"/>
      <c r="U130" s="27"/>
      <c r="V130" s="1"/>
      <c r="W130" s="1"/>
    </row>
    <row r="131" spans="1:23" s="2" customFormat="1" x14ac:dyDescent="0.2">
      <c r="A131" s="23"/>
      <c r="B131" s="24"/>
      <c r="C131" s="25"/>
      <c r="D131" s="25"/>
      <c r="E131" s="25"/>
      <c r="F131" s="26"/>
      <c r="G131" s="26"/>
      <c r="H131" s="27"/>
      <c r="I131" s="27"/>
      <c r="J131" s="28"/>
      <c r="K131" s="28"/>
      <c r="L131" s="27"/>
      <c r="M131" s="27"/>
      <c r="N131" s="28"/>
      <c r="O131" s="27"/>
      <c r="P131" s="25"/>
      <c r="Q131" s="25"/>
      <c r="R131" s="25"/>
      <c r="S131" s="27"/>
      <c r="T131" s="27"/>
      <c r="U131" s="27"/>
      <c r="V131" s="1"/>
      <c r="W131" s="1"/>
    </row>
    <row r="132" spans="1:23" s="2" customFormat="1" x14ac:dyDescent="0.2">
      <c r="A132" s="23"/>
      <c r="B132" s="24"/>
      <c r="C132" s="25"/>
      <c r="D132" s="25"/>
      <c r="E132" s="25"/>
      <c r="F132" s="26"/>
      <c r="G132" s="26"/>
      <c r="H132" s="27"/>
      <c r="I132" s="27"/>
      <c r="J132" s="28"/>
      <c r="K132" s="28"/>
      <c r="L132" s="27"/>
      <c r="M132" s="27"/>
      <c r="N132" s="28"/>
      <c r="O132" s="27"/>
      <c r="P132" s="25"/>
      <c r="Q132" s="25"/>
      <c r="R132" s="25"/>
      <c r="S132" s="27"/>
      <c r="T132" s="27"/>
      <c r="U132" s="27"/>
      <c r="V132" s="1"/>
      <c r="W132" s="1"/>
    </row>
    <row r="133" spans="1:23" s="2" customFormat="1" x14ac:dyDescent="0.2">
      <c r="A133" s="23"/>
      <c r="B133" s="24"/>
      <c r="C133" s="25"/>
      <c r="D133" s="25"/>
      <c r="E133" s="25"/>
      <c r="F133" s="26"/>
      <c r="G133" s="26"/>
      <c r="H133" s="27"/>
      <c r="I133" s="27"/>
      <c r="J133" s="28"/>
      <c r="K133" s="28"/>
      <c r="L133" s="27"/>
      <c r="M133" s="27"/>
      <c r="N133" s="28"/>
      <c r="O133" s="27"/>
      <c r="P133" s="25"/>
      <c r="Q133" s="25"/>
      <c r="R133" s="25"/>
      <c r="S133" s="27"/>
      <c r="T133" s="27"/>
      <c r="U133" s="27"/>
      <c r="V133" s="1"/>
      <c r="W133" s="1"/>
    </row>
    <row r="134" spans="1:23" s="2" customFormat="1" x14ac:dyDescent="0.2">
      <c r="A134" s="23"/>
      <c r="B134" s="24"/>
      <c r="C134" s="25"/>
      <c r="D134" s="25"/>
      <c r="E134" s="25"/>
      <c r="F134" s="26"/>
      <c r="G134" s="26"/>
      <c r="H134" s="27"/>
      <c r="I134" s="27"/>
      <c r="J134" s="28"/>
      <c r="K134" s="28"/>
      <c r="L134" s="27"/>
      <c r="M134" s="27"/>
      <c r="N134" s="28"/>
      <c r="O134" s="27"/>
      <c r="P134" s="25"/>
      <c r="Q134" s="25"/>
      <c r="R134" s="25"/>
      <c r="S134" s="27"/>
      <c r="T134" s="27"/>
      <c r="U134" s="27"/>
      <c r="V134" s="1"/>
      <c r="W134" s="1"/>
    </row>
    <row r="135" spans="1:23" s="2" customFormat="1" x14ac:dyDescent="0.2">
      <c r="A135" s="23"/>
      <c r="B135" s="24"/>
      <c r="C135" s="25"/>
      <c r="D135" s="25"/>
      <c r="E135" s="25"/>
      <c r="F135" s="26"/>
      <c r="G135" s="26"/>
      <c r="H135" s="27"/>
      <c r="I135" s="27"/>
      <c r="J135" s="28"/>
      <c r="K135" s="28"/>
      <c r="L135" s="27"/>
      <c r="M135" s="27"/>
      <c r="N135" s="28"/>
      <c r="O135" s="27"/>
      <c r="P135" s="25"/>
      <c r="Q135" s="25"/>
      <c r="R135" s="25"/>
      <c r="S135" s="27"/>
      <c r="T135" s="27"/>
      <c r="U135" s="27"/>
      <c r="V135" s="1"/>
      <c r="W135" s="1"/>
    </row>
    <row r="136" spans="1:23" s="2" customFormat="1" x14ac:dyDescent="0.2">
      <c r="A136" s="23"/>
      <c r="B136" s="24"/>
      <c r="C136" s="25"/>
      <c r="D136" s="25"/>
      <c r="E136" s="25"/>
      <c r="F136" s="26"/>
      <c r="G136" s="26"/>
      <c r="H136" s="27"/>
      <c r="I136" s="27"/>
      <c r="J136" s="28"/>
      <c r="K136" s="28"/>
      <c r="L136" s="27"/>
      <c r="M136" s="27"/>
      <c r="N136" s="28"/>
      <c r="O136" s="27"/>
      <c r="P136" s="25"/>
      <c r="Q136" s="25"/>
      <c r="R136" s="25"/>
      <c r="S136" s="27"/>
      <c r="T136" s="27"/>
      <c r="U136" s="27"/>
      <c r="V136" s="1"/>
      <c r="W136" s="1"/>
    </row>
    <row r="137" spans="1:23" s="2" customFormat="1" x14ac:dyDescent="0.2">
      <c r="A137" s="23"/>
      <c r="B137" s="24"/>
      <c r="C137" s="25"/>
      <c r="D137" s="25"/>
      <c r="E137" s="25"/>
      <c r="F137" s="26"/>
      <c r="G137" s="26"/>
      <c r="H137" s="27"/>
      <c r="I137" s="27"/>
      <c r="J137" s="28"/>
      <c r="K137" s="28"/>
      <c r="L137" s="27"/>
      <c r="M137" s="27"/>
      <c r="N137" s="28"/>
      <c r="O137" s="27"/>
      <c r="P137" s="25"/>
      <c r="Q137" s="25"/>
      <c r="R137" s="25"/>
      <c r="S137" s="27"/>
      <c r="T137" s="27"/>
      <c r="U137" s="27"/>
      <c r="V137" s="1"/>
      <c r="W137" s="1"/>
    </row>
    <row r="138" spans="1:23" s="2" customFormat="1" x14ac:dyDescent="0.2">
      <c r="A138" s="23"/>
      <c r="B138" s="24"/>
      <c r="C138" s="25"/>
      <c r="D138" s="25"/>
      <c r="E138" s="25"/>
      <c r="F138" s="26"/>
      <c r="G138" s="26"/>
      <c r="H138" s="27"/>
      <c r="I138" s="27"/>
      <c r="J138" s="28"/>
      <c r="K138" s="28"/>
      <c r="L138" s="27"/>
      <c r="M138" s="27"/>
      <c r="N138" s="28"/>
      <c r="O138" s="27"/>
      <c r="P138" s="25"/>
      <c r="Q138" s="25"/>
      <c r="R138" s="25"/>
      <c r="S138" s="27"/>
      <c r="T138" s="27"/>
      <c r="U138" s="27"/>
      <c r="V138" s="1"/>
      <c r="W138" s="1"/>
    </row>
    <row r="139" spans="1:23" s="2" customFormat="1" x14ac:dyDescent="0.2">
      <c r="A139" s="23"/>
      <c r="B139" s="24"/>
      <c r="C139" s="25"/>
      <c r="D139" s="25"/>
      <c r="E139" s="25"/>
      <c r="F139" s="26"/>
      <c r="G139" s="26"/>
      <c r="H139" s="27"/>
      <c r="I139" s="27"/>
      <c r="J139" s="28"/>
      <c r="K139" s="28"/>
      <c r="L139" s="27"/>
      <c r="M139" s="27"/>
      <c r="N139" s="28"/>
      <c r="O139" s="27"/>
      <c r="P139" s="25"/>
      <c r="Q139" s="25"/>
      <c r="R139" s="25"/>
      <c r="S139" s="27"/>
      <c r="T139" s="27"/>
      <c r="U139" s="27"/>
      <c r="V139" s="1"/>
      <c r="W139" s="1"/>
    </row>
    <row r="140" spans="1:23" s="2" customFormat="1" x14ac:dyDescent="0.2">
      <c r="A140" s="23"/>
      <c r="B140" s="24"/>
      <c r="C140" s="25"/>
      <c r="D140" s="25"/>
      <c r="E140" s="25"/>
      <c r="F140" s="26"/>
      <c r="G140" s="26"/>
      <c r="H140" s="27"/>
      <c r="I140" s="27"/>
      <c r="J140" s="28"/>
      <c r="K140" s="28"/>
      <c r="L140" s="27"/>
      <c r="M140" s="27"/>
      <c r="N140" s="28"/>
      <c r="O140" s="27"/>
      <c r="P140" s="25"/>
      <c r="Q140" s="25"/>
      <c r="R140" s="25"/>
      <c r="S140" s="27"/>
      <c r="T140" s="27"/>
      <c r="U140" s="27"/>
      <c r="V140" s="1"/>
      <c r="W140" s="1"/>
    </row>
    <row r="141" spans="1:23" s="2" customFormat="1" x14ac:dyDescent="0.2">
      <c r="A141" s="23"/>
      <c r="B141" s="24"/>
      <c r="C141" s="25"/>
      <c r="D141" s="25"/>
      <c r="E141" s="25"/>
      <c r="F141" s="26"/>
      <c r="G141" s="26"/>
      <c r="H141" s="27"/>
      <c r="I141" s="27"/>
      <c r="J141" s="28"/>
      <c r="K141" s="28"/>
      <c r="L141" s="27"/>
      <c r="M141" s="27"/>
      <c r="N141" s="28"/>
      <c r="O141" s="27"/>
      <c r="P141" s="25"/>
      <c r="Q141" s="25"/>
      <c r="R141" s="25"/>
      <c r="S141" s="27"/>
      <c r="T141" s="27"/>
      <c r="U141" s="27"/>
      <c r="V141" s="1"/>
      <c r="W141" s="1"/>
    </row>
    <row r="142" spans="1:23" s="2" customFormat="1" x14ac:dyDescent="0.2">
      <c r="A142" s="23"/>
      <c r="B142" s="24"/>
      <c r="C142" s="25"/>
      <c r="D142" s="25"/>
      <c r="E142" s="25"/>
      <c r="F142" s="26"/>
      <c r="G142" s="26"/>
      <c r="H142" s="27"/>
      <c r="I142" s="27"/>
      <c r="J142" s="28"/>
      <c r="K142" s="28"/>
      <c r="L142" s="27"/>
      <c r="M142" s="27"/>
      <c r="N142" s="28"/>
      <c r="O142" s="27"/>
      <c r="P142" s="25"/>
      <c r="Q142" s="25"/>
      <c r="R142" s="25"/>
      <c r="S142" s="27"/>
      <c r="T142" s="27"/>
      <c r="U142" s="27"/>
      <c r="V142" s="1"/>
      <c r="W142" s="1"/>
    </row>
    <row r="143" spans="1:23" s="2" customFormat="1" x14ac:dyDescent="0.2">
      <c r="A143" s="23"/>
      <c r="B143" s="24"/>
      <c r="C143" s="25"/>
      <c r="D143" s="25"/>
      <c r="E143" s="25"/>
      <c r="F143" s="26"/>
      <c r="G143" s="26"/>
      <c r="H143" s="27"/>
      <c r="I143" s="27"/>
      <c r="J143" s="28"/>
      <c r="K143" s="28"/>
      <c r="L143" s="27"/>
      <c r="M143" s="27"/>
      <c r="N143" s="28"/>
      <c r="O143" s="27"/>
      <c r="P143" s="25"/>
      <c r="Q143" s="25"/>
      <c r="R143" s="25"/>
      <c r="S143" s="27"/>
      <c r="T143" s="27"/>
      <c r="U143" s="27"/>
      <c r="V143" s="1"/>
      <c r="W143" s="1"/>
    </row>
    <row r="144" spans="1:23" s="2" customFormat="1" x14ac:dyDescent="0.2">
      <c r="A144" s="23"/>
      <c r="B144" s="24"/>
      <c r="C144" s="25"/>
      <c r="D144" s="25"/>
      <c r="E144" s="25"/>
      <c r="F144" s="26"/>
      <c r="G144" s="26"/>
      <c r="H144" s="27"/>
      <c r="I144" s="27"/>
      <c r="J144" s="28"/>
      <c r="K144" s="28"/>
      <c r="L144" s="27"/>
      <c r="M144" s="27"/>
      <c r="N144" s="28"/>
      <c r="O144" s="27"/>
      <c r="P144" s="25"/>
      <c r="Q144" s="25"/>
      <c r="R144" s="25"/>
      <c r="S144" s="27"/>
      <c r="T144" s="27"/>
      <c r="U144" s="27"/>
      <c r="V144" s="1"/>
      <c r="W144" s="1"/>
    </row>
    <row r="145" spans="1:23" s="2" customFormat="1" x14ac:dyDescent="0.2">
      <c r="A145" s="23"/>
      <c r="B145" s="24"/>
      <c r="C145" s="25"/>
      <c r="D145" s="25"/>
      <c r="E145" s="25"/>
      <c r="F145" s="26"/>
      <c r="G145" s="26"/>
      <c r="H145" s="27"/>
      <c r="I145" s="27"/>
      <c r="J145" s="28"/>
      <c r="K145" s="28"/>
      <c r="L145" s="27"/>
      <c r="M145" s="27"/>
      <c r="N145" s="28"/>
      <c r="O145" s="27"/>
      <c r="P145" s="25"/>
      <c r="Q145" s="25"/>
      <c r="R145" s="25"/>
      <c r="S145" s="27"/>
      <c r="T145" s="27"/>
      <c r="U145" s="27"/>
      <c r="V145" s="1"/>
      <c r="W145" s="1"/>
    </row>
    <row r="146" spans="1:23" s="2" customFormat="1" x14ac:dyDescent="0.2">
      <c r="A146" s="23"/>
      <c r="B146" s="24"/>
      <c r="C146" s="25"/>
      <c r="D146" s="25"/>
      <c r="E146" s="25"/>
      <c r="F146" s="26"/>
      <c r="G146" s="26"/>
      <c r="H146" s="27"/>
      <c r="I146" s="27"/>
      <c r="J146" s="28"/>
      <c r="K146" s="28"/>
      <c r="L146" s="27"/>
      <c r="M146" s="27"/>
      <c r="N146" s="28"/>
      <c r="O146" s="27"/>
      <c r="P146" s="25"/>
      <c r="Q146" s="25"/>
      <c r="R146" s="25"/>
      <c r="S146" s="27"/>
      <c r="T146" s="27"/>
      <c r="U146" s="27"/>
      <c r="V146" s="1"/>
      <c r="W146" s="1"/>
    </row>
    <row r="147" spans="1:23" s="2" customFormat="1" x14ac:dyDescent="0.2">
      <c r="A147" s="23"/>
      <c r="B147" s="24"/>
      <c r="C147" s="25"/>
      <c r="D147" s="25"/>
      <c r="E147" s="25"/>
      <c r="F147" s="26"/>
      <c r="G147" s="26"/>
      <c r="H147" s="27"/>
      <c r="I147" s="27"/>
      <c r="J147" s="28"/>
      <c r="K147" s="28"/>
      <c r="L147" s="27"/>
      <c r="M147" s="27"/>
      <c r="N147" s="28"/>
      <c r="O147" s="27"/>
      <c r="P147" s="25"/>
      <c r="Q147" s="25"/>
      <c r="R147" s="25"/>
      <c r="S147" s="27"/>
      <c r="T147" s="27"/>
      <c r="U147" s="27"/>
      <c r="V147" s="1"/>
      <c r="W147" s="1"/>
    </row>
    <row r="148" spans="1:23" s="2" customFormat="1" x14ac:dyDescent="0.2">
      <c r="A148" s="23"/>
      <c r="B148" s="24"/>
      <c r="C148" s="25"/>
      <c r="D148" s="25"/>
      <c r="E148" s="25"/>
      <c r="F148" s="26"/>
      <c r="G148" s="26"/>
      <c r="H148" s="27"/>
      <c r="I148" s="27"/>
      <c r="J148" s="28"/>
      <c r="K148" s="28"/>
      <c r="L148" s="27"/>
      <c r="M148" s="27"/>
      <c r="N148" s="28"/>
      <c r="O148" s="27"/>
      <c r="P148" s="25"/>
      <c r="Q148" s="25"/>
      <c r="R148" s="25"/>
      <c r="S148" s="27"/>
      <c r="T148" s="27"/>
      <c r="U148" s="27"/>
      <c r="V148" s="1"/>
      <c r="W148" s="1"/>
    </row>
    <row r="149" spans="1:23" s="2" customFormat="1" x14ac:dyDescent="0.2">
      <c r="A149" s="23"/>
      <c r="B149" s="24"/>
      <c r="C149" s="25"/>
      <c r="D149" s="25"/>
      <c r="E149" s="25"/>
      <c r="F149" s="26"/>
      <c r="G149" s="26"/>
      <c r="H149" s="27"/>
      <c r="I149" s="27"/>
      <c r="J149" s="28"/>
      <c r="K149" s="28"/>
      <c r="L149" s="27"/>
      <c r="M149" s="27"/>
      <c r="N149" s="28"/>
      <c r="O149" s="27"/>
      <c r="P149" s="25"/>
      <c r="Q149" s="25"/>
      <c r="R149" s="25"/>
      <c r="S149" s="27"/>
      <c r="T149" s="27"/>
      <c r="U149" s="27"/>
      <c r="V149" s="1"/>
      <c r="W149" s="1"/>
    </row>
    <row r="150" spans="1:23" s="2" customFormat="1" x14ac:dyDescent="0.2">
      <c r="A150" s="23"/>
      <c r="B150" s="24"/>
      <c r="C150" s="25"/>
      <c r="D150" s="25"/>
      <c r="E150" s="25"/>
      <c r="F150" s="26"/>
      <c r="G150" s="26"/>
      <c r="H150" s="27"/>
      <c r="I150" s="27"/>
      <c r="J150" s="28"/>
      <c r="K150" s="28"/>
      <c r="L150" s="27"/>
      <c r="M150" s="27"/>
      <c r="N150" s="28"/>
      <c r="O150" s="27"/>
      <c r="P150" s="25"/>
      <c r="Q150" s="25"/>
      <c r="R150" s="25"/>
      <c r="S150" s="27"/>
      <c r="T150" s="27"/>
      <c r="U150" s="27"/>
      <c r="V150" s="1"/>
      <c r="W150" s="1"/>
    </row>
    <row r="151" spans="1:23" s="2" customFormat="1" x14ac:dyDescent="0.2">
      <c r="A151" s="23"/>
      <c r="B151" s="24"/>
      <c r="C151" s="25"/>
      <c r="D151" s="25"/>
      <c r="E151" s="25"/>
      <c r="F151" s="26"/>
      <c r="G151" s="26"/>
      <c r="H151" s="27"/>
      <c r="I151" s="27"/>
      <c r="J151" s="28"/>
      <c r="K151" s="28"/>
      <c r="L151" s="27"/>
      <c r="M151" s="27"/>
      <c r="N151" s="28"/>
      <c r="O151" s="27"/>
      <c r="P151" s="25"/>
      <c r="Q151" s="25"/>
      <c r="R151" s="25"/>
      <c r="S151" s="27"/>
      <c r="T151" s="27"/>
      <c r="U151" s="27"/>
      <c r="V151" s="1"/>
      <c r="W151" s="1"/>
    </row>
    <row r="152" spans="1:23" s="2" customFormat="1" x14ac:dyDescent="0.2">
      <c r="A152" s="23"/>
      <c r="B152" s="24"/>
      <c r="C152" s="25"/>
      <c r="D152" s="25"/>
      <c r="E152" s="25"/>
      <c r="F152" s="26"/>
      <c r="G152" s="26"/>
      <c r="H152" s="27"/>
      <c r="I152" s="27"/>
      <c r="J152" s="28"/>
      <c r="K152" s="28"/>
      <c r="L152" s="27"/>
      <c r="M152" s="27"/>
      <c r="N152" s="28"/>
      <c r="O152" s="27"/>
      <c r="P152" s="25"/>
      <c r="Q152" s="25"/>
      <c r="R152" s="25"/>
      <c r="S152" s="27"/>
      <c r="T152" s="27"/>
      <c r="U152" s="27"/>
      <c r="V152" s="1"/>
      <c r="W152" s="1"/>
    </row>
    <row r="153" spans="1:23" s="2" customFormat="1" x14ac:dyDescent="0.2">
      <c r="A153" s="23"/>
      <c r="B153" s="24"/>
      <c r="C153" s="25"/>
      <c r="D153" s="25"/>
      <c r="E153" s="25"/>
      <c r="F153" s="26"/>
      <c r="G153" s="26"/>
      <c r="H153" s="27"/>
      <c r="I153" s="27"/>
      <c r="J153" s="28"/>
      <c r="K153" s="28"/>
      <c r="L153" s="27"/>
      <c r="M153" s="27"/>
      <c r="N153" s="28"/>
      <c r="O153" s="27"/>
      <c r="P153" s="25"/>
      <c r="Q153" s="25"/>
      <c r="R153" s="25"/>
      <c r="S153" s="27"/>
      <c r="T153" s="27"/>
      <c r="U153" s="27"/>
      <c r="V153" s="1"/>
      <c r="W153" s="1"/>
    </row>
    <row r="154" spans="1:23" s="2" customFormat="1" x14ac:dyDescent="0.2">
      <c r="A154" s="23"/>
      <c r="B154" s="24"/>
      <c r="C154" s="25"/>
      <c r="D154" s="25"/>
      <c r="E154" s="25"/>
      <c r="F154" s="26"/>
      <c r="G154" s="26"/>
      <c r="H154" s="27"/>
      <c r="I154" s="27"/>
      <c r="J154" s="28"/>
      <c r="K154" s="28"/>
      <c r="L154" s="27"/>
      <c r="M154" s="27"/>
      <c r="N154" s="28"/>
      <c r="O154" s="27"/>
      <c r="P154" s="25"/>
      <c r="Q154" s="25"/>
      <c r="R154" s="25"/>
      <c r="S154" s="27"/>
      <c r="T154" s="27"/>
      <c r="U154" s="27"/>
      <c r="V154" s="1"/>
      <c r="W154" s="1"/>
    </row>
    <row r="155" spans="1:23" s="2" customFormat="1" x14ac:dyDescent="0.2">
      <c r="A155" s="23"/>
      <c r="B155" s="24"/>
      <c r="C155" s="25"/>
      <c r="D155" s="25"/>
      <c r="E155" s="25"/>
      <c r="F155" s="26"/>
      <c r="G155" s="26"/>
      <c r="H155" s="27"/>
      <c r="I155" s="27"/>
      <c r="J155" s="28"/>
      <c r="K155" s="28"/>
      <c r="L155" s="27"/>
      <c r="M155" s="27"/>
      <c r="N155" s="28"/>
      <c r="O155" s="27"/>
      <c r="P155" s="25"/>
      <c r="Q155" s="25"/>
      <c r="R155" s="25"/>
      <c r="S155" s="27"/>
      <c r="T155" s="27"/>
      <c r="U155" s="27"/>
      <c r="V155" s="1"/>
      <c r="W155" s="1"/>
    </row>
    <row r="156" spans="1:23" s="2" customFormat="1" x14ac:dyDescent="0.2">
      <c r="A156" s="23"/>
      <c r="B156" s="24"/>
      <c r="C156" s="25"/>
      <c r="D156" s="25"/>
      <c r="E156" s="25"/>
      <c r="F156" s="26"/>
      <c r="G156" s="26"/>
      <c r="H156" s="27"/>
      <c r="I156" s="27"/>
      <c r="J156" s="28"/>
      <c r="K156" s="28"/>
      <c r="L156" s="27"/>
      <c r="M156" s="27"/>
      <c r="N156" s="28"/>
      <c r="O156" s="27"/>
      <c r="P156" s="25"/>
      <c r="Q156" s="25"/>
      <c r="R156" s="25"/>
      <c r="S156" s="27"/>
      <c r="T156" s="27"/>
      <c r="U156" s="27"/>
      <c r="V156" s="1"/>
      <c r="W156" s="1"/>
    </row>
    <row r="157" spans="1:23" s="2" customFormat="1" x14ac:dyDescent="0.2">
      <c r="A157" s="23"/>
      <c r="B157" s="24"/>
      <c r="C157" s="25"/>
      <c r="D157" s="25"/>
      <c r="E157" s="25"/>
      <c r="F157" s="26"/>
      <c r="G157" s="26"/>
      <c r="H157" s="27"/>
      <c r="I157" s="27"/>
      <c r="J157" s="28"/>
      <c r="K157" s="28"/>
      <c r="L157" s="27"/>
      <c r="M157" s="27"/>
      <c r="N157" s="28"/>
      <c r="O157" s="27"/>
      <c r="P157" s="25"/>
      <c r="Q157" s="25"/>
      <c r="R157" s="25"/>
      <c r="S157" s="27"/>
      <c r="T157" s="27"/>
      <c r="U157" s="27"/>
      <c r="V157" s="1"/>
      <c r="W157" s="1"/>
    </row>
    <row r="158" spans="1:23" s="2" customFormat="1" x14ac:dyDescent="0.2">
      <c r="A158" s="23"/>
      <c r="B158" s="24"/>
      <c r="C158" s="25"/>
      <c r="D158" s="25"/>
      <c r="E158" s="25"/>
      <c r="F158" s="26"/>
      <c r="G158" s="26"/>
      <c r="H158" s="27"/>
      <c r="I158" s="27"/>
      <c r="J158" s="28"/>
      <c r="K158" s="28"/>
      <c r="L158" s="27"/>
      <c r="M158" s="27"/>
      <c r="N158" s="28"/>
      <c r="O158" s="27"/>
      <c r="P158" s="25"/>
      <c r="Q158" s="25"/>
      <c r="R158" s="25"/>
      <c r="S158" s="27"/>
      <c r="T158" s="27"/>
      <c r="U158" s="27"/>
      <c r="V158" s="1"/>
      <c r="W158" s="1"/>
    </row>
    <row r="159" spans="1:23" s="2" customFormat="1" x14ac:dyDescent="0.2">
      <c r="A159" s="23"/>
      <c r="B159" s="24"/>
      <c r="C159" s="25"/>
      <c r="D159" s="25"/>
      <c r="E159" s="25"/>
      <c r="F159" s="26"/>
      <c r="G159" s="26"/>
      <c r="H159" s="27"/>
      <c r="I159" s="27"/>
      <c r="J159" s="28"/>
      <c r="K159" s="28"/>
      <c r="L159" s="27"/>
      <c r="M159" s="27"/>
      <c r="N159" s="28"/>
      <c r="O159" s="27"/>
      <c r="P159" s="25"/>
      <c r="Q159" s="25"/>
      <c r="R159" s="25"/>
      <c r="S159" s="27"/>
      <c r="T159" s="27"/>
      <c r="U159" s="27"/>
      <c r="V159" s="1"/>
      <c r="W159" s="1"/>
    </row>
    <row r="160" spans="1:23" s="2" customFormat="1" x14ac:dyDescent="0.2">
      <c r="A160" s="23"/>
      <c r="B160" s="24"/>
      <c r="C160" s="25"/>
      <c r="D160" s="25"/>
      <c r="E160" s="25"/>
      <c r="F160" s="26"/>
      <c r="G160" s="26"/>
      <c r="H160" s="27"/>
      <c r="I160" s="27"/>
      <c r="J160" s="28"/>
      <c r="K160" s="28"/>
      <c r="L160" s="27"/>
      <c r="M160" s="27"/>
      <c r="N160" s="28"/>
      <c r="O160" s="27"/>
      <c r="P160" s="25"/>
      <c r="Q160" s="25"/>
      <c r="R160" s="25"/>
      <c r="S160" s="27"/>
      <c r="T160" s="27"/>
      <c r="U160" s="27"/>
      <c r="V160" s="1"/>
      <c r="W160" s="1"/>
    </row>
    <row r="161" spans="1:23" s="2" customFormat="1" x14ac:dyDescent="0.2">
      <c r="A161" s="23"/>
      <c r="B161" s="24"/>
      <c r="C161" s="25"/>
      <c r="D161" s="25"/>
      <c r="E161" s="25"/>
      <c r="F161" s="26"/>
      <c r="G161" s="26"/>
      <c r="H161" s="27"/>
      <c r="I161" s="27"/>
      <c r="J161" s="28"/>
      <c r="K161" s="28"/>
      <c r="L161" s="27"/>
      <c r="M161" s="27"/>
      <c r="N161" s="28"/>
      <c r="O161" s="27"/>
      <c r="P161" s="25"/>
      <c r="Q161" s="25"/>
      <c r="R161" s="25"/>
      <c r="S161" s="27"/>
      <c r="T161" s="27"/>
      <c r="U161" s="27"/>
      <c r="V161" s="1"/>
      <c r="W161" s="1"/>
    </row>
    <row r="162" spans="1:23" s="2" customFormat="1" x14ac:dyDescent="0.2">
      <c r="A162" s="23"/>
      <c r="B162" s="24"/>
      <c r="C162" s="25"/>
      <c r="D162" s="25"/>
      <c r="E162" s="25"/>
      <c r="F162" s="26"/>
      <c r="G162" s="26"/>
      <c r="H162" s="27"/>
      <c r="I162" s="27"/>
      <c r="J162" s="28"/>
      <c r="K162" s="28"/>
      <c r="L162" s="27"/>
      <c r="M162" s="27"/>
      <c r="N162" s="28"/>
      <c r="O162" s="27"/>
      <c r="P162" s="25"/>
      <c r="Q162" s="25"/>
      <c r="R162" s="25"/>
      <c r="S162" s="27"/>
      <c r="T162" s="27"/>
      <c r="U162" s="27"/>
      <c r="V162" s="1"/>
      <c r="W162" s="1"/>
    </row>
    <row r="163" spans="1:23" s="2" customFormat="1" x14ac:dyDescent="0.2">
      <c r="A163" s="23"/>
      <c r="B163" s="24"/>
      <c r="C163" s="25"/>
      <c r="D163" s="25"/>
      <c r="E163" s="25"/>
      <c r="F163" s="26"/>
      <c r="G163" s="26"/>
      <c r="H163" s="27"/>
      <c r="I163" s="27"/>
      <c r="J163" s="28"/>
      <c r="K163" s="28"/>
      <c r="L163" s="27"/>
      <c r="M163" s="27"/>
      <c r="N163" s="28"/>
      <c r="O163" s="27"/>
      <c r="P163" s="25"/>
      <c r="Q163" s="25"/>
      <c r="R163" s="25"/>
      <c r="S163" s="27"/>
      <c r="T163" s="27"/>
      <c r="U163" s="27"/>
      <c r="V163" s="1"/>
      <c r="W163" s="1"/>
    </row>
    <row r="164" spans="1:23" s="2" customFormat="1" x14ac:dyDescent="0.2">
      <c r="A164" s="23"/>
      <c r="B164" s="24"/>
      <c r="C164" s="25"/>
      <c r="D164" s="25"/>
      <c r="E164" s="25"/>
      <c r="F164" s="26"/>
      <c r="G164" s="26"/>
      <c r="H164" s="27"/>
      <c r="I164" s="27"/>
      <c r="J164" s="28"/>
      <c r="K164" s="28"/>
      <c r="L164" s="27"/>
      <c r="M164" s="27"/>
      <c r="N164" s="28"/>
      <c r="O164" s="27"/>
      <c r="P164" s="25"/>
      <c r="Q164" s="25"/>
      <c r="R164" s="25"/>
      <c r="S164" s="27"/>
      <c r="T164" s="27"/>
      <c r="U164" s="27"/>
      <c r="V164" s="1"/>
      <c r="W164" s="1"/>
    </row>
    <row r="165" spans="1:23" s="2" customFormat="1" x14ac:dyDescent="0.2">
      <c r="A165" s="23"/>
      <c r="B165" s="24"/>
      <c r="C165" s="25"/>
      <c r="D165" s="25"/>
      <c r="E165" s="25"/>
      <c r="F165" s="26"/>
      <c r="G165" s="26"/>
      <c r="H165" s="27"/>
      <c r="I165" s="27"/>
      <c r="J165" s="28"/>
      <c r="K165" s="28"/>
      <c r="L165" s="27"/>
      <c r="M165" s="27"/>
      <c r="N165" s="28"/>
      <c r="O165" s="27"/>
      <c r="P165" s="25"/>
      <c r="Q165" s="25"/>
      <c r="R165" s="25"/>
      <c r="S165" s="27"/>
      <c r="T165" s="27"/>
      <c r="U165" s="27"/>
      <c r="V165" s="1"/>
      <c r="W165" s="1"/>
    </row>
    <row r="166" spans="1:23" s="2" customFormat="1" x14ac:dyDescent="0.2">
      <c r="A166" s="23"/>
      <c r="B166" s="24"/>
      <c r="C166" s="25"/>
      <c r="D166" s="25"/>
      <c r="E166" s="25"/>
      <c r="F166" s="26"/>
      <c r="G166" s="26"/>
      <c r="H166" s="27"/>
      <c r="I166" s="27"/>
      <c r="J166" s="28"/>
      <c r="K166" s="28"/>
      <c r="L166" s="27"/>
      <c r="M166" s="27"/>
      <c r="N166" s="28"/>
      <c r="O166" s="27"/>
      <c r="P166" s="25"/>
      <c r="Q166" s="25"/>
      <c r="R166" s="25"/>
      <c r="S166" s="27"/>
      <c r="T166" s="27"/>
      <c r="U166" s="27"/>
      <c r="V166" s="1"/>
      <c r="W166" s="1"/>
    </row>
    <row r="167" spans="1:23" s="2" customFormat="1" x14ac:dyDescent="0.2">
      <c r="A167" s="23"/>
      <c r="B167" s="24"/>
      <c r="C167" s="25"/>
      <c r="D167" s="25"/>
      <c r="E167" s="25"/>
      <c r="F167" s="26"/>
      <c r="G167" s="26"/>
      <c r="H167" s="27"/>
      <c r="I167" s="27"/>
      <c r="J167" s="28"/>
      <c r="K167" s="28"/>
      <c r="L167" s="27"/>
      <c r="M167" s="27"/>
      <c r="N167" s="28"/>
      <c r="O167" s="27"/>
      <c r="P167" s="25"/>
      <c r="Q167" s="25"/>
      <c r="R167" s="25"/>
      <c r="S167" s="27"/>
      <c r="T167" s="27"/>
      <c r="U167" s="27"/>
      <c r="V167" s="1"/>
      <c r="W167" s="1"/>
    </row>
    <row r="168" spans="1:23" s="2" customFormat="1" x14ac:dyDescent="0.2">
      <c r="A168" s="23"/>
      <c r="B168" s="24"/>
      <c r="C168" s="25"/>
      <c r="D168" s="25"/>
      <c r="E168" s="25"/>
      <c r="F168" s="26"/>
      <c r="G168" s="26"/>
      <c r="H168" s="27"/>
      <c r="I168" s="27"/>
      <c r="J168" s="28"/>
      <c r="K168" s="28"/>
      <c r="L168" s="27"/>
      <c r="M168" s="27"/>
      <c r="N168" s="28"/>
      <c r="O168" s="27"/>
      <c r="P168" s="25"/>
      <c r="Q168" s="25"/>
      <c r="R168" s="25"/>
      <c r="S168" s="27"/>
      <c r="T168" s="27"/>
      <c r="U168" s="27"/>
      <c r="V168" s="1"/>
      <c r="W168" s="1"/>
    </row>
    <row r="169" spans="1:23" s="2" customFormat="1" x14ac:dyDescent="0.2">
      <c r="A169" s="23"/>
      <c r="B169" s="24"/>
      <c r="C169" s="25"/>
      <c r="D169" s="25"/>
      <c r="E169" s="25"/>
      <c r="F169" s="26"/>
      <c r="G169" s="26"/>
      <c r="H169" s="27"/>
      <c r="I169" s="27"/>
      <c r="J169" s="28"/>
      <c r="K169" s="28"/>
      <c r="L169" s="27"/>
      <c r="M169" s="27"/>
      <c r="N169" s="28"/>
      <c r="O169" s="27"/>
      <c r="P169" s="25"/>
      <c r="Q169" s="25"/>
      <c r="R169" s="25"/>
      <c r="S169" s="27"/>
      <c r="T169" s="27"/>
      <c r="U169" s="27"/>
      <c r="V169" s="1"/>
      <c r="W169" s="1"/>
    </row>
    <row r="170" spans="1:23" s="2" customFormat="1" x14ac:dyDescent="0.2">
      <c r="A170" s="23"/>
      <c r="B170" s="24"/>
      <c r="C170" s="25"/>
      <c r="D170" s="25"/>
      <c r="E170" s="25"/>
      <c r="F170" s="26"/>
      <c r="G170" s="26"/>
      <c r="H170" s="27"/>
      <c r="I170" s="27"/>
      <c r="J170" s="28"/>
      <c r="K170" s="28"/>
      <c r="L170" s="27"/>
      <c r="M170" s="27"/>
      <c r="N170" s="28"/>
      <c r="O170" s="27"/>
      <c r="P170" s="25"/>
      <c r="Q170" s="25"/>
      <c r="R170" s="25"/>
      <c r="S170" s="27"/>
      <c r="T170" s="27"/>
      <c r="U170" s="27"/>
      <c r="V170" s="1"/>
      <c r="W170" s="1"/>
    </row>
    <row r="171" spans="1:23" s="2" customFormat="1" x14ac:dyDescent="0.2">
      <c r="A171" s="23"/>
      <c r="B171" s="24"/>
      <c r="C171" s="25"/>
      <c r="D171" s="25"/>
      <c r="E171" s="25"/>
      <c r="F171" s="26"/>
      <c r="G171" s="26"/>
      <c r="H171" s="27"/>
      <c r="I171" s="27"/>
      <c r="J171" s="28"/>
      <c r="K171" s="28"/>
      <c r="L171" s="27"/>
      <c r="M171" s="27"/>
      <c r="N171" s="28"/>
      <c r="O171" s="27"/>
      <c r="P171" s="25"/>
      <c r="Q171" s="25"/>
      <c r="R171" s="25"/>
      <c r="S171" s="27"/>
      <c r="T171" s="27"/>
      <c r="U171" s="27"/>
      <c r="V171" s="1"/>
      <c r="W171" s="1"/>
    </row>
    <row r="172" spans="1:23" s="2" customFormat="1" x14ac:dyDescent="0.2">
      <c r="A172" s="23"/>
      <c r="B172" s="24"/>
      <c r="C172" s="25"/>
      <c r="D172" s="25"/>
      <c r="E172" s="25"/>
      <c r="F172" s="26"/>
      <c r="G172" s="26"/>
      <c r="H172" s="27"/>
      <c r="I172" s="27"/>
      <c r="J172" s="28"/>
      <c r="K172" s="28"/>
      <c r="L172" s="27"/>
      <c r="M172" s="27"/>
      <c r="N172" s="28"/>
      <c r="O172" s="27"/>
      <c r="P172" s="25"/>
      <c r="Q172" s="25"/>
      <c r="R172" s="25"/>
      <c r="S172" s="27"/>
      <c r="T172" s="27"/>
      <c r="U172" s="27"/>
      <c r="V172" s="1"/>
      <c r="W172" s="1"/>
    </row>
    <row r="173" spans="1:23" s="2" customFormat="1" x14ac:dyDescent="0.2">
      <c r="A173" s="23"/>
      <c r="B173" s="24"/>
      <c r="C173" s="25"/>
      <c r="D173" s="25"/>
      <c r="E173" s="25"/>
      <c r="F173" s="26"/>
      <c r="G173" s="26"/>
      <c r="H173" s="27"/>
      <c r="I173" s="27"/>
      <c r="J173" s="28"/>
      <c r="K173" s="28"/>
      <c r="L173" s="27"/>
      <c r="M173" s="27"/>
      <c r="N173" s="28"/>
      <c r="O173" s="27"/>
      <c r="P173" s="25"/>
      <c r="Q173" s="25"/>
      <c r="R173" s="25"/>
      <c r="S173" s="27"/>
      <c r="T173" s="27"/>
      <c r="U173" s="27"/>
      <c r="V173" s="1"/>
      <c r="W173" s="1"/>
    </row>
    <row r="174" spans="1:23" s="2" customFormat="1" x14ac:dyDescent="0.2">
      <c r="A174" s="23"/>
      <c r="B174" s="24"/>
      <c r="C174" s="25"/>
      <c r="D174" s="25"/>
      <c r="E174" s="25"/>
      <c r="F174" s="26"/>
      <c r="G174" s="26"/>
      <c r="H174" s="27"/>
      <c r="I174" s="27"/>
      <c r="J174" s="28"/>
      <c r="K174" s="28"/>
      <c r="L174" s="27"/>
      <c r="M174" s="27"/>
      <c r="N174" s="28"/>
      <c r="O174" s="27"/>
      <c r="P174" s="25"/>
      <c r="Q174" s="25"/>
      <c r="R174" s="25"/>
      <c r="S174" s="27"/>
      <c r="T174" s="27"/>
      <c r="U174" s="27"/>
      <c r="V174" s="1"/>
      <c r="W174" s="1"/>
    </row>
    <row r="175" spans="1:23" s="2" customFormat="1" x14ac:dyDescent="0.2">
      <c r="A175" s="23"/>
      <c r="B175" s="24"/>
      <c r="C175" s="25"/>
      <c r="D175" s="25"/>
      <c r="E175" s="25"/>
      <c r="F175" s="26"/>
      <c r="G175" s="26"/>
      <c r="H175" s="27"/>
      <c r="I175" s="27"/>
      <c r="J175" s="28"/>
      <c r="K175" s="28"/>
      <c r="L175" s="27"/>
      <c r="M175" s="27"/>
      <c r="N175" s="28"/>
      <c r="O175" s="27"/>
      <c r="P175" s="25"/>
      <c r="Q175" s="25"/>
      <c r="R175" s="25"/>
      <c r="S175" s="27"/>
      <c r="T175" s="27"/>
      <c r="U175" s="27"/>
      <c r="V175" s="1"/>
      <c r="W175" s="1"/>
    </row>
    <row r="176" spans="1:23" s="2" customFormat="1" x14ac:dyDescent="0.2">
      <c r="A176" s="23"/>
      <c r="B176" s="24"/>
      <c r="C176" s="25"/>
      <c r="D176" s="25"/>
      <c r="E176" s="25"/>
      <c r="F176" s="26"/>
      <c r="G176" s="26"/>
      <c r="H176" s="27"/>
      <c r="I176" s="27"/>
      <c r="J176" s="28"/>
      <c r="K176" s="28"/>
      <c r="L176" s="27"/>
      <c r="M176" s="27"/>
      <c r="N176" s="28"/>
      <c r="O176" s="27"/>
      <c r="P176" s="25"/>
      <c r="Q176" s="25"/>
      <c r="R176" s="25"/>
      <c r="S176" s="27"/>
      <c r="T176" s="27"/>
      <c r="U176" s="27"/>
      <c r="V176" s="1"/>
      <c r="W176" s="1"/>
    </row>
    <row r="177" spans="1:23" s="2" customFormat="1" x14ac:dyDescent="0.2">
      <c r="A177" s="23"/>
      <c r="B177" s="24"/>
      <c r="C177" s="25"/>
      <c r="D177" s="25"/>
      <c r="E177" s="25"/>
      <c r="F177" s="26"/>
      <c r="G177" s="26"/>
      <c r="H177" s="27"/>
      <c r="I177" s="27"/>
      <c r="J177" s="28"/>
      <c r="K177" s="28"/>
      <c r="L177" s="27"/>
      <c r="M177" s="27"/>
      <c r="N177" s="28"/>
      <c r="O177" s="27"/>
      <c r="P177" s="25"/>
      <c r="Q177" s="25"/>
      <c r="R177" s="25"/>
      <c r="S177" s="27"/>
      <c r="T177" s="27"/>
      <c r="U177" s="27"/>
      <c r="V177" s="1"/>
      <c r="W177" s="1"/>
    </row>
    <row r="178" spans="1:23" s="2" customFormat="1" x14ac:dyDescent="0.2">
      <c r="A178" s="23"/>
      <c r="B178" s="24"/>
      <c r="C178" s="25"/>
      <c r="D178" s="25"/>
      <c r="E178" s="25"/>
      <c r="F178" s="26"/>
      <c r="G178" s="26"/>
      <c r="H178" s="27"/>
      <c r="I178" s="27"/>
      <c r="J178" s="28"/>
      <c r="K178" s="28"/>
      <c r="L178" s="27"/>
      <c r="M178" s="27"/>
      <c r="N178" s="28"/>
      <c r="O178" s="27"/>
      <c r="P178" s="25"/>
      <c r="Q178" s="25"/>
      <c r="R178" s="25"/>
      <c r="S178" s="27"/>
      <c r="T178" s="27"/>
      <c r="U178" s="27"/>
      <c r="V178" s="1"/>
      <c r="W178" s="1"/>
    </row>
    <row r="179" spans="1:23" s="2" customFormat="1" x14ac:dyDescent="0.2">
      <c r="A179" s="23"/>
      <c r="B179" s="24"/>
      <c r="C179" s="25"/>
      <c r="D179" s="25"/>
      <c r="E179" s="25"/>
      <c r="F179" s="26"/>
      <c r="G179" s="26"/>
      <c r="H179" s="27"/>
      <c r="I179" s="27"/>
      <c r="J179" s="28"/>
      <c r="K179" s="28"/>
      <c r="L179" s="27"/>
      <c r="M179" s="27"/>
      <c r="N179" s="28"/>
      <c r="O179" s="27"/>
      <c r="P179" s="25"/>
      <c r="Q179" s="25"/>
      <c r="R179" s="25"/>
      <c r="S179" s="27"/>
      <c r="T179" s="27"/>
      <c r="U179" s="27"/>
      <c r="V179" s="1"/>
      <c r="W179" s="1"/>
    </row>
    <row r="180" spans="1:23" s="2" customFormat="1" x14ac:dyDescent="0.2">
      <c r="A180" s="23"/>
      <c r="B180" s="24"/>
      <c r="C180" s="25"/>
      <c r="D180" s="25"/>
      <c r="E180" s="25"/>
      <c r="F180" s="26"/>
      <c r="G180" s="26"/>
      <c r="H180" s="27"/>
      <c r="I180" s="27"/>
      <c r="J180" s="28"/>
      <c r="K180" s="28"/>
      <c r="L180" s="27"/>
      <c r="M180" s="27"/>
      <c r="N180" s="28"/>
      <c r="O180" s="27"/>
      <c r="P180" s="25"/>
      <c r="Q180" s="25"/>
      <c r="R180" s="25"/>
      <c r="S180" s="27"/>
      <c r="T180" s="27"/>
      <c r="U180" s="27"/>
      <c r="V180" s="1"/>
      <c r="W180" s="1"/>
    </row>
    <row r="181" spans="1:23" s="2" customFormat="1" x14ac:dyDescent="0.2">
      <c r="A181" s="23"/>
      <c r="B181" s="24"/>
      <c r="C181" s="25"/>
      <c r="D181" s="25"/>
      <c r="E181" s="25"/>
      <c r="F181" s="26"/>
      <c r="G181" s="26"/>
      <c r="H181" s="27"/>
      <c r="I181" s="27"/>
      <c r="J181" s="28"/>
      <c r="K181" s="28"/>
      <c r="L181" s="27"/>
      <c r="M181" s="27"/>
      <c r="N181" s="28"/>
      <c r="O181" s="27"/>
      <c r="P181" s="25"/>
      <c r="Q181" s="25"/>
      <c r="R181" s="25"/>
      <c r="S181" s="27"/>
      <c r="T181" s="27"/>
      <c r="U181" s="27"/>
      <c r="V181" s="1"/>
      <c r="W181" s="1"/>
    </row>
    <row r="182" spans="1:23" s="2" customFormat="1" x14ac:dyDescent="0.2">
      <c r="A182" s="23"/>
      <c r="B182" s="24"/>
      <c r="C182" s="25"/>
      <c r="D182" s="25"/>
      <c r="E182" s="25"/>
      <c r="F182" s="26"/>
      <c r="G182" s="26"/>
      <c r="H182" s="27"/>
      <c r="I182" s="27"/>
      <c r="J182" s="28"/>
      <c r="K182" s="28"/>
      <c r="L182" s="27"/>
      <c r="M182" s="27"/>
      <c r="N182" s="28"/>
      <c r="O182" s="27"/>
      <c r="P182" s="25"/>
      <c r="Q182" s="25"/>
      <c r="R182" s="25"/>
      <c r="S182" s="27"/>
      <c r="T182" s="27"/>
      <c r="U182" s="27"/>
      <c r="V182" s="1"/>
      <c r="W182" s="1"/>
    </row>
    <row r="183" spans="1:23" s="2" customFormat="1" x14ac:dyDescent="0.2">
      <c r="A183" s="23"/>
      <c r="B183" s="24"/>
      <c r="C183" s="25"/>
      <c r="D183" s="25"/>
      <c r="E183" s="25"/>
      <c r="F183" s="26"/>
      <c r="G183" s="26"/>
      <c r="H183" s="27"/>
      <c r="I183" s="27"/>
      <c r="J183" s="28"/>
      <c r="K183" s="28"/>
      <c r="L183" s="27"/>
      <c r="M183" s="27"/>
      <c r="N183" s="28"/>
      <c r="O183" s="27"/>
      <c r="P183" s="25"/>
      <c r="Q183" s="25"/>
      <c r="R183" s="25"/>
      <c r="S183" s="27"/>
      <c r="T183" s="27"/>
      <c r="U183" s="27"/>
      <c r="V183" s="1"/>
      <c r="W183" s="1"/>
    </row>
    <row r="184" spans="1:23" s="2" customFormat="1" x14ac:dyDescent="0.2">
      <c r="A184" s="23"/>
      <c r="B184" s="24"/>
      <c r="C184" s="25"/>
      <c r="D184" s="25"/>
      <c r="E184" s="25"/>
      <c r="F184" s="26"/>
      <c r="G184" s="26"/>
      <c r="H184" s="27"/>
      <c r="I184" s="27"/>
      <c r="J184" s="28"/>
      <c r="K184" s="28"/>
      <c r="L184" s="27"/>
      <c r="M184" s="27"/>
      <c r="N184" s="28"/>
      <c r="O184" s="27"/>
      <c r="P184" s="25"/>
      <c r="Q184" s="25"/>
      <c r="R184" s="25"/>
      <c r="S184" s="27"/>
      <c r="T184" s="27"/>
      <c r="U184" s="27"/>
      <c r="V184" s="1"/>
      <c r="W184" s="1"/>
    </row>
    <row r="185" spans="1:23" s="2" customFormat="1" x14ac:dyDescent="0.2">
      <c r="A185" s="23"/>
      <c r="B185" s="24"/>
      <c r="C185" s="25"/>
      <c r="D185" s="25"/>
      <c r="E185" s="25"/>
      <c r="F185" s="26"/>
      <c r="G185" s="26"/>
      <c r="H185" s="27"/>
      <c r="I185" s="27"/>
      <c r="J185" s="28"/>
      <c r="K185" s="28"/>
      <c r="L185" s="27"/>
      <c r="M185" s="27"/>
      <c r="N185" s="28"/>
      <c r="O185" s="27"/>
      <c r="P185" s="25"/>
      <c r="Q185" s="25"/>
      <c r="R185" s="25"/>
      <c r="S185" s="27"/>
      <c r="T185" s="27"/>
      <c r="U185" s="27"/>
      <c r="V185" s="1"/>
      <c r="W185" s="1"/>
    </row>
    <row r="186" spans="1:23" s="2" customFormat="1" x14ac:dyDescent="0.2">
      <c r="A186" s="23"/>
      <c r="B186" s="24"/>
      <c r="C186" s="25"/>
      <c r="D186" s="25"/>
      <c r="E186" s="25"/>
      <c r="F186" s="26"/>
      <c r="G186" s="26"/>
      <c r="H186" s="27"/>
      <c r="I186" s="27"/>
      <c r="J186" s="28"/>
      <c r="K186" s="28"/>
      <c r="L186" s="27"/>
      <c r="M186" s="27"/>
      <c r="N186" s="28"/>
      <c r="O186" s="27"/>
      <c r="P186" s="25"/>
      <c r="Q186" s="25"/>
      <c r="R186" s="25"/>
      <c r="S186" s="27"/>
      <c r="T186" s="27"/>
      <c r="U186" s="27"/>
      <c r="V186" s="1"/>
      <c r="W186" s="1"/>
    </row>
    <row r="187" spans="1:23" s="2" customFormat="1" x14ac:dyDescent="0.2">
      <c r="A187" s="23"/>
      <c r="B187" s="24"/>
      <c r="C187" s="25"/>
      <c r="D187" s="25"/>
      <c r="E187" s="25"/>
      <c r="F187" s="26"/>
      <c r="G187" s="26"/>
      <c r="H187" s="27"/>
      <c r="I187" s="27"/>
      <c r="J187" s="28"/>
      <c r="K187" s="28"/>
      <c r="L187" s="27"/>
      <c r="M187" s="27"/>
      <c r="N187" s="28"/>
      <c r="O187" s="27"/>
      <c r="P187" s="25"/>
      <c r="Q187" s="25"/>
      <c r="R187" s="25"/>
      <c r="S187" s="27"/>
      <c r="T187" s="27"/>
      <c r="U187" s="27"/>
      <c r="V187" s="1"/>
      <c r="W187" s="1"/>
    </row>
    <row r="188" spans="1:23" s="2" customFormat="1" x14ac:dyDescent="0.2">
      <c r="A188" s="23"/>
      <c r="B188" s="24"/>
      <c r="C188" s="25"/>
      <c r="D188" s="25"/>
      <c r="E188" s="25"/>
      <c r="F188" s="26"/>
      <c r="G188" s="26"/>
      <c r="H188" s="27"/>
      <c r="I188" s="27"/>
      <c r="J188" s="28"/>
      <c r="K188" s="28"/>
      <c r="L188" s="27"/>
      <c r="M188" s="27"/>
      <c r="N188" s="28"/>
      <c r="O188" s="27"/>
      <c r="P188" s="25"/>
      <c r="Q188" s="25"/>
      <c r="R188" s="25"/>
      <c r="S188" s="27"/>
      <c r="T188" s="27"/>
      <c r="U188" s="27"/>
      <c r="V188" s="1"/>
      <c r="W188" s="1"/>
    </row>
    <row r="189" spans="1:23" s="2" customFormat="1" x14ac:dyDescent="0.2">
      <c r="A189" s="23"/>
      <c r="B189" s="24"/>
      <c r="C189" s="25"/>
      <c r="D189" s="25"/>
      <c r="E189" s="25"/>
      <c r="F189" s="26"/>
      <c r="G189" s="26"/>
      <c r="H189" s="27"/>
      <c r="I189" s="27"/>
      <c r="J189" s="28"/>
      <c r="K189" s="28"/>
      <c r="L189" s="27"/>
      <c r="M189" s="27"/>
      <c r="N189" s="28"/>
      <c r="O189" s="27"/>
      <c r="P189" s="25"/>
      <c r="Q189" s="25"/>
      <c r="R189" s="25"/>
      <c r="S189" s="27"/>
      <c r="T189" s="27"/>
      <c r="U189" s="27"/>
      <c r="V189" s="1"/>
      <c r="W189" s="1"/>
    </row>
    <row r="190" spans="1:23" s="2" customFormat="1" x14ac:dyDescent="0.2">
      <c r="A190" s="23"/>
      <c r="B190" s="24"/>
      <c r="C190" s="25"/>
      <c r="D190" s="25"/>
      <c r="E190" s="25"/>
      <c r="F190" s="26"/>
      <c r="G190" s="26"/>
      <c r="H190" s="27"/>
      <c r="I190" s="27"/>
      <c r="J190" s="28"/>
      <c r="K190" s="28"/>
      <c r="L190" s="27"/>
      <c r="M190" s="27"/>
      <c r="N190" s="28"/>
      <c r="O190" s="27"/>
      <c r="P190" s="25"/>
      <c r="Q190" s="25"/>
      <c r="R190" s="25"/>
      <c r="S190" s="27"/>
      <c r="T190" s="27"/>
      <c r="U190" s="27"/>
      <c r="V190" s="1"/>
      <c r="W190" s="1"/>
    </row>
    <row r="191" spans="1:23" s="2" customFormat="1" x14ac:dyDescent="0.2">
      <c r="A191" s="23"/>
      <c r="B191" s="24"/>
      <c r="C191" s="25"/>
      <c r="D191" s="25"/>
      <c r="E191" s="25"/>
      <c r="F191" s="26"/>
      <c r="G191" s="26"/>
      <c r="H191" s="27"/>
      <c r="I191" s="27"/>
      <c r="J191" s="28"/>
      <c r="K191" s="28"/>
      <c r="L191" s="27"/>
      <c r="M191" s="27"/>
      <c r="N191" s="28"/>
      <c r="O191" s="27"/>
      <c r="P191" s="25"/>
      <c r="Q191" s="25"/>
      <c r="R191" s="25"/>
      <c r="S191" s="27"/>
      <c r="T191" s="27"/>
      <c r="U191" s="27"/>
      <c r="V191" s="1"/>
      <c r="W191" s="1"/>
    </row>
    <row r="192" spans="1:23" s="2" customFormat="1" x14ac:dyDescent="0.2">
      <c r="A192" s="23"/>
      <c r="B192" s="24"/>
      <c r="C192" s="25"/>
      <c r="D192" s="25"/>
      <c r="E192" s="25"/>
      <c r="F192" s="26"/>
      <c r="G192" s="26"/>
      <c r="H192" s="27"/>
      <c r="I192" s="27"/>
      <c r="J192" s="28"/>
      <c r="K192" s="28"/>
      <c r="L192" s="27"/>
      <c r="M192" s="27"/>
      <c r="N192" s="28"/>
      <c r="O192" s="27"/>
      <c r="P192" s="25"/>
      <c r="Q192" s="25"/>
      <c r="R192" s="25"/>
      <c r="S192" s="27"/>
      <c r="T192" s="27"/>
      <c r="U192" s="27"/>
      <c r="V192" s="1"/>
      <c r="W192" s="1"/>
    </row>
    <row r="193" spans="1:23" s="2" customFormat="1" x14ac:dyDescent="0.2">
      <c r="A193" s="23"/>
      <c r="B193" s="24"/>
      <c r="C193" s="25"/>
      <c r="D193" s="25"/>
      <c r="E193" s="25"/>
      <c r="F193" s="26"/>
      <c r="G193" s="26"/>
      <c r="H193" s="27"/>
      <c r="I193" s="27"/>
      <c r="J193" s="28"/>
      <c r="K193" s="28"/>
      <c r="L193" s="27"/>
      <c r="M193" s="27"/>
      <c r="N193" s="28"/>
      <c r="O193" s="27"/>
      <c r="P193" s="25"/>
      <c r="Q193" s="25"/>
      <c r="R193" s="25"/>
      <c r="S193" s="27"/>
      <c r="T193" s="27"/>
      <c r="U193" s="27"/>
      <c r="V193" s="1"/>
      <c r="W193" s="1"/>
    </row>
    <row r="194" spans="1:23" s="2" customFormat="1" x14ac:dyDescent="0.2">
      <c r="A194" s="23"/>
      <c r="B194" s="24"/>
      <c r="C194" s="25"/>
      <c r="D194" s="25"/>
      <c r="E194" s="25"/>
      <c r="F194" s="26"/>
      <c r="G194" s="26"/>
      <c r="H194" s="27"/>
      <c r="I194" s="27"/>
      <c r="J194" s="28"/>
      <c r="K194" s="28"/>
      <c r="L194" s="27"/>
      <c r="M194" s="27"/>
      <c r="N194" s="28"/>
      <c r="O194" s="27"/>
      <c r="P194" s="25"/>
      <c r="Q194" s="25"/>
      <c r="R194" s="25"/>
      <c r="S194" s="27"/>
      <c r="T194" s="27"/>
      <c r="U194" s="27"/>
      <c r="V194" s="1"/>
      <c r="W194" s="1"/>
    </row>
    <row r="195" spans="1:23" s="2" customFormat="1" x14ac:dyDescent="0.2">
      <c r="A195" s="23"/>
      <c r="B195" s="24"/>
      <c r="C195" s="25"/>
      <c r="D195" s="25"/>
      <c r="E195" s="25"/>
      <c r="F195" s="26"/>
      <c r="G195" s="26"/>
      <c r="H195" s="27"/>
      <c r="I195" s="27"/>
      <c r="J195" s="28"/>
      <c r="K195" s="28"/>
      <c r="L195" s="27"/>
      <c r="M195" s="27"/>
      <c r="N195" s="28"/>
      <c r="O195" s="27"/>
      <c r="P195" s="25"/>
      <c r="Q195" s="25"/>
      <c r="R195" s="25"/>
      <c r="S195" s="27"/>
      <c r="T195" s="27"/>
      <c r="U195" s="27"/>
      <c r="V195" s="1"/>
      <c r="W195" s="1"/>
    </row>
    <row r="196" spans="1:23" s="2" customFormat="1" x14ac:dyDescent="0.2">
      <c r="A196" s="23"/>
      <c r="B196" s="24"/>
      <c r="C196" s="25"/>
      <c r="D196" s="25"/>
      <c r="E196" s="25"/>
      <c r="F196" s="26"/>
      <c r="G196" s="26"/>
      <c r="H196" s="27"/>
      <c r="I196" s="27"/>
      <c r="J196" s="28"/>
      <c r="K196" s="28"/>
      <c r="L196" s="27"/>
      <c r="M196" s="27"/>
      <c r="N196" s="28"/>
      <c r="O196" s="27"/>
      <c r="P196" s="25"/>
      <c r="Q196" s="25"/>
      <c r="R196" s="25"/>
      <c r="S196" s="27"/>
      <c r="T196" s="27"/>
      <c r="U196" s="27"/>
      <c r="V196" s="1"/>
      <c r="W196" s="1"/>
    </row>
    <row r="197" spans="1:23" s="2" customFormat="1" x14ac:dyDescent="0.2">
      <c r="A197" s="23"/>
      <c r="B197" s="24"/>
      <c r="C197" s="25"/>
      <c r="D197" s="25"/>
      <c r="E197" s="25"/>
      <c r="F197" s="26"/>
      <c r="G197" s="26"/>
      <c r="H197" s="27"/>
      <c r="I197" s="27"/>
      <c r="J197" s="28"/>
      <c r="K197" s="28"/>
      <c r="L197" s="27"/>
      <c r="M197" s="27"/>
      <c r="N197" s="28"/>
      <c r="O197" s="27"/>
      <c r="P197" s="25"/>
      <c r="Q197" s="25"/>
      <c r="R197" s="25"/>
      <c r="S197" s="27"/>
      <c r="T197" s="27"/>
      <c r="U197" s="27"/>
      <c r="V197" s="1"/>
      <c r="W197" s="1"/>
    </row>
    <row r="198" spans="1:23" s="2" customFormat="1" x14ac:dyDescent="0.2">
      <c r="A198" s="23"/>
      <c r="B198" s="24"/>
      <c r="C198" s="25"/>
      <c r="D198" s="25"/>
      <c r="E198" s="25"/>
      <c r="F198" s="26"/>
      <c r="G198" s="26"/>
      <c r="H198" s="27"/>
      <c r="I198" s="27"/>
      <c r="J198" s="28"/>
      <c r="K198" s="28"/>
      <c r="L198" s="27"/>
      <c r="M198" s="27"/>
      <c r="N198" s="28"/>
      <c r="O198" s="27"/>
      <c r="P198" s="25"/>
      <c r="Q198" s="25"/>
      <c r="R198" s="25"/>
      <c r="S198" s="27"/>
      <c r="T198" s="27"/>
      <c r="U198" s="27"/>
      <c r="V198" s="1"/>
      <c r="W198" s="1"/>
    </row>
    <row r="199" spans="1:23" s="2" customFormat="1" x14ac:dyDescent="0.2">
      <c r="A199" s="23"/>
      <c r="B199" s="24"/>
      <c r="C199" s="25"/>
      <c r="D199" s="25"/>
      <c r="E199" s="25"/>
      <c r="F199" s="26"/>
      <c r="G199" s="26"/>
      <c r="H199" s="27"/>
      <c r="I199" s="27"/>
      <c r="J199" s="28"/>
      <c r="K199" s="28"/>
      <c r="L199" s="27"/>
      <c r="M199" s="27"/>
      <c r="N199" s="28"/>
      <c r="O199" s="27"/>
      <c r="P199" s="25"/>
      <c r="Q199" s="25"/>
      <c r="R199" s="25"/>
      <c r="S199" s="27"/>
      <c r="T199" s="27"/>
      <c r="U199" s="27"/>
      <c r="V199" s="1"/>
      <c r="W199" s="1"/>
    </row>
    <row r="200" spans="1:23" s="2" customFormat="1" x14ac:dyDescent="0.2">
      <c r="A200" s="23"/>
      <c r="B200" s="24"/>
      <c r="C200" s="25"/>
      <c r="D200" s="25"/>
      <c r="E200" s="25"/>
      <c r="F200" s="26"/>
      <c r="G200" s="26"/>
      <c r="H200" s="27"/>
      <c r="I200" s="27"/>
      <c r="J200" s="28"/>
      <c r="K200" s="28"/>
      <c r="L200" s="27"/>
      <c r="M200" s="27"/>
      <c r="N200" s="28"/>
      <c r="O200" s="27"/>
      <c r="P200" s="25"/>
      <c r="Q200" s="25"/>
      <c r="R200" s="25"/>
      <c r="S200" s="27"/>
      <c r="T200" s="27"/>
      <c r="U200" s="27"/>
      <c r="V200" s="1"/>
      <c r="W200" s="1"/>
    </row>
    <row r="201" spans="1:23" s="2" customFormat="1" x14ac:dyDescent="0.2">
      <c r="A201" s="23"/>
      <c r="B201" s="24"/>
      <c r="C201" s="25"/>
      <c r="D201" s="25"/>
      <c r="E201" s="25"/>
      <c r="F201" s="26"/>
      <c r="G201" s="26"/>
      <c r="H201" s="27"/>
      <c r="I201" s="27"/>
      <c r="J201" s="28"/>
      <c r="K201" s="28"/>
      <c r="L201" s="27"/>
      <c r="M201" s="27"/>
      <c r="N201" s="28"/>
      <c r="O201" s="27"/>
      <c r="P201" s="25"/>
      <c r="Q201" s="25"/>
      <c r="R201" s="25"/>
      <c r="S201" s="27"/>
      <c r="T201" s="27"/>
      <c r="U201" s="27"/>
      <c r="V201" s="1"/>
      <c r="W201" s="1"/>
    </row>
    <row r="202" spans="1:23" s="2" customFormat="1" x14ac:dyDescent="0.2">
      <c r="A202" s="23"/>
      <c r="B202" s="24"/>
      <c r="C202" s="25"/>
      <c r="D202" s="25"/>
      <c r="E202" s="25"/>
      <c r="F202" s="26"/>
      <c r="G202" s="26"/>
      <c r="H202" s="27"/>
      <c r="I202" s="27"/>
      <c r="J202" s="28"/>
      <c r="K202" s="28"/>
      <c r="L202" s="27"/>
      <c r="M202" s="27"/>
      <c r="N202" s="28"/>
      <c r="O202" s="27"/>
      <c r="P202" s="25"/>
      <c r="Q202" s="25"/>
      <c r="R202" s="25"/>
      <c r="S202" s="27"/>
      <c r="T202" s="27"/>
      <c r="U202" s="27"/>
      <c r="V202" s="1"/>
      <c r="W202" s="1"/>
    </row>
    <row r="203" spans="1:23" s="2" customFormat="1" x14ac:dyDescent="0.2">
      <c r="A203" s="23"/>
      <c r="B203" s="24"/>
      <c r="C203" s="25"/>
      <c r="D203" s="25"/>
      <c r="E203" s="25"/>
      <c r="F203" s="26"/>
      <c r="G203" s="26"/>
      <c r="H203" s="27"/>
      <c r="I203" s="27"/>
      <c r="J203" s="28"/>
      <c r="K203" s="28"/>
      <c r="L203" s="27"/>
      <c r="M203" s="27"/>
      <c r="N203" s="28"/>
      <c r="O203" s="27"/>
      <c r="P203" s="25"/>
      <c r="Q203" s="25"/>
      <c r="R203" s="25"/>
      <c r="S203" s="27"/>
      <c r="T203" s="27"/>
      <c r="U203" s="27"/>
      <c r="V203" s="1"/>
      <c r="W203" s="1"/>
    </row>
    <row r="204" spans="1:23" s="2" customFormat="1" x14ac:dyDescent="0.2">
      <c r="A204" s="23"/>
      <c r="B204" s="24"/>
      <c r="C204" s="25"/>
      <c r="D204" s="25"/>
      <c r="E204" s="25"/>
      <c r="F204" s="26"/>
      <c r="G204" s="26"/>
      <c r="H204" s="27"/>
      <c r="I204" s="27"/>
      <c r="J204" s="28"/>
      <c r="K204" s="28"/>
      <c r="L204" s="27"/>
      <c r="M204" s="27"/>
      <c r="N204" s="28"/>
      <c r="O204" s="27"/>
      <c r="P204" s="25"/>
      <c r="Q204" s="25"/>
      <c r="R204" s="25"/>
      <c r="S204" s="27"/>
      <c r="T204" s="27"/>
      <c r="U204" s="27"/>
      <c r="V204" s="1"/>
      <c r="W204" s="1"/>
    </row>
    <row r="205" spans="1:23" s="2" customFormat="1" x14ac:dyDescent="0.2">
      <c r="A205" s="23"/>
      <c r="B205" s="24"/>
      <c r="C205" s="25"/>
      <c r="D205" s="25"/>
      <c r="E205" s="25"/>
      <c r="F205" s="26"/>
      <c r="G205" s="26"/>
      <c r="H205" s="27"/>
      <c r="I205" s="27"/>
      <c r="J205" s="28"/>
      <c r="K205" s="28"/>
      <c r="L205" s="27"/>
      <c r="M205" s="27"/>
      <c r="N205" s="28"/>
      <c r="O205" s="27"/>
      <c r="P205" s="25"/>
      <c r="Q205" s="25"/>
      <c r="R205" s="25"/>
      <c r="S205" s="27"/>
      <c r="T205" s="27"/>
      <c r="U205" s="27"/>
      <c r="V205" s="1"/>
      <c r="W205" s="1"/>
    </row>
    <row r="206" spans="1:23" s="2" customFormat="1" x14ac:dyDescent="0.2">
      <c r="A206" s="23"/>
      <c r="B206" s="24"/>
      <c r="C206" s="25"/>
      <c r="D206" s="25"/>
      <c r="E206" s="25"/>
      <c r="F206" s="26"/>
      <c r="G206" s="26"/>
      <c r="H206" s="27"/>
      <c r="I206" s="27"/>
      <c r="J206" s="28"/>
      <c r="K206" s="28"/>
      <c r="L206" s="27"/>
      <c r="M206" s="27"/>
      <c r="N206" s="28"/>
      <c r="O206" s="27"/>
      <c r="P206" s="25"/>
      <c r="Q206" s="25"/>
      <c r="R206" s="25"/>
      <c r="S206" s="27"/>
      <c r="T206" s="27"/>
      <c r="U206" s="27"/>
      <c r="V206" s="1"/>
      <c r="W206" s="1"/>
    </row>
    <row r="207" spans="1:23" s="2" customFormat="1" x14ac:dyDescent="0.2">
      <c r="A207" s="23"/>
      <c r="B207" s="24"/>
      <c r="C207" s="25"/>
      <c r="D207" s="25"/>
      <c r="E207" s="25"/>
      <c r="F207" s="26"/>
      <c r="G207" s="26"/>
      <c r="H207" s="27"/>
      <c r="I207" s="27"/>
      <c r="J207" s="28"/>
      <c r="K207" s="28"/>
      <c r="L207" s="27"/>
      <c r="M207" s="27"/>
      <c r="N207" s="28"/>
      <c r="O207" s="27"/>
      <c r="P207" s="25"/>
      <c r="Q207" s="25"/>
      <c r="R207" s="25"/>
      <c r="S207" s="27"/>
      <c r="T207" s="27"/>
      <c r="U207" s="27"/>
      <c r="V207" s="1"/>
      <c r="W207" s="1"/>
    </row>
    <row r="208" spans="1:23" s="2" customFormat="1" x14ac:dyDescent="0.2">
      <c r="A208" s="23"/>
      <c r="B208" s="24"/>
      <c r="C208" s="25"/>
      <c r="D208" s="25"/>
      <c r="E208" s="25"/>
      <c r="F208" s="26"/>
      <c r="G208" s="26"/>
      <c r="H208" s="27"/>
      <c r="I208" s="27"/>
      <c r="J208" s="28"/>
      <c r="K208" s="28"/>
      <c r="L208" s="27"/>
      <c r="M208" s="27"/>
      <c r="N208" s="28"/>
      <c r="O208" s="27"/>
      <c r="P208" s="25"/>
      <c r="Q208" s="25"/>
      <c r="R208" s="25"/>
      <c r="S208" s="27"/>
      <c r="T208" s="27"/>
      <c r="U208" s="27"/>
      <c r="V208" s="1"/>
      <c r="W208" s="1"/>
    </row>
    <row r="209" spans="1:23" s="2" customFormat="1" x14ac:dyDescent="0.2">
      <c r="A209" s="23"/>
      <c r="B209" s="24"/>
      <c r="C209" s="25"/>
      <c r="D209" s="25"/>
      <c r="E209" s="25"/>
      <c r="F209" s="26"/>
      <c r="G209" s="26"/>
      <c r="H209" s="27"/>
      <c r="I209" s="27"/>
      <c r="J209" s="28"/>
      <c r="K209" s="28"/>
      <c r="L209" s="27"/>
      <c r="M209" s="27"/>
      <c r="N209" s="28"/>
      <c r="O209" s="27"/>
      <c r="P209" s="25"/>
      <c r="Q209" s="25"/>
      <c r="R209" s="25"/>
      <c r="S209" s="27"/>
      <c r="T209" s="27"/>
      <c r="U209" s="27"/>
      <c r="V209" s="1"/>
      <c r="W209" s="1"/>
    </row>
    <row r="210" spans="1:23" s="2" customFormat="1" x14ac:dyDescent="0.2">
      <c r="A210" s="23"/>
      <c r="B210" s="24"/>
      <c r="C210" s="25"/>
      <c r="D210" s="25"/>
      <c r="E210" s="25"/>
      <c r="F210" s="26"/>
      <c r="G210" s="26"/>
      <c r="H210" s="27"/>
      <c r="I210" s="27"/>
      <c r="J210" s="28"/>
      <c r="K210" s="28"/>
      <c r="L210" s="27"/>
      <c r="M210" s="27"/>
      <c r="N210" s="28"/>
      <c r="O210" s="27"/>
      <c r="P210" s="25"/>
      <c r="Q210" s="25"/>
      <c r="R210" s="25"/>
      <c r="S210" s="27"/>
      <c r="T210" s="27"/>
      <c r="U210" s="27"/>
      <c r="V210" s="1"/>
      <c r="W210" s="1"/>
    </row>
    <row r="211" spans="1:23" s="2" customFormat="1" x14ac:dyDescent="0.2">
      <c r="A211" s="23"/>
      <c r="B211" s="24"/>
      <c r="C211" s="25"/>
      <c r="D211" s="25"/>
      <c r="E211" s="25"/>
      <c r="F211" s="26"/>
      <c r="G211" s="26"/>
      <c r="H211" s="27"/>
      <c r="I211" s="27"/>
      <c r="J211" s="28"/>
      <c r="K211" s="28"/>
      <c r="L211" s="27"/>
      <c r="M211" s="27"/>
      <c r="N211" s="28"/>
      <c r="O211" s="27"/>
      <c r="P211" s="25"/>
      <c r="Q211" s="25"/>
      <c r="R211" s="25"/>
      <c r="S211" s="27"/>
      <c r="T211" s="27"/>
      <c r="U211" s="27"/>
      <c r="V211" s="1"/>
      <c r="W211" s="1"/>
    </row>
    <row r="212" spans="1:23" s="2" customFormat="1" x14ac:dyDescent="0.2">
      <c r="A212" s="23"/>
      <c r="B212" s="24"/>
      <c r="C212" s="25"/>
      <c r="D212" s="25"/>
      <c r="E212" s="25"/>
      <c r="F212" s="26"/>
      <c r="G212" s="26"/>
      <c r="H212" s="27"/>
      <c r="I212" s="27"/>
      <c r="J212" s="28"/>
      <c r="K212" s="28"/>
      <c r="L212" s="27"/>
      <c r="M212" s="27"/>
      <c r="N212" s="28"/>
      <c r="O212" s="27"/>
      <c r="P212" s="25"/>
      <c r="Q212" s="25"/>
      <c r="R212" s="25"/>
      <c r="S212" s="27"/>
      <c r="T212" s="27"/>
      <c r="U212" s="27"/>
      <c r="V212" s="1"/>
      <c r="W212" s="1"/>
    </row>
    <row r="213" spans="1:23" s="2" customFormat="1" x14ac:dyDescent="0.2">
      <c r="A213" s="23"/>
      <c r="B213" s="24"/>
      <c r="C213" s="25"/>
      <c r="D213" s="25"/>
      <c r="E213" s="25"/>
      <c r="F213" s="26"/>
      <c r="G213" s="26"/>
      <c r="H213" s="27"/>
      <c r="I213" s="27"/>
      <c r="J213" s="28"/>
      <c r="K213" s="28"/>
      <c r="L213" s="27"/>
      <c r="M213" s="27"/>
      <c r="N213" s="28"/>
      <c r="O213" s="27"/>
      <c r="P213" s="25"/>
      <c r="Q213" s="25"/>
      <c r="R213" s="25"/>
      <c r="S213" s="27"/>
      <c r="T213" s="27"/>
      <c r="U213" s="27"/>
      <c r="V213" s="1"/>
      <c r="W213" s="1"/>
    </row>
    <row r="214" spans="1:23" s="2" customFormat="1" x14ac:dyDescent="0.2">
      <c r="A214" s="23"/>
      <c r="B214" s="24"/>
      <c r="C214" s="25"/>
      <c r="D214" s="25"/>
      <c r="E214" s="25"/>
      <c r="F214" s="26"/>
      <c r="G214" s="26"/>
      <c r="H214" s="27"/>
      <c r="I214" s="27"/>
      <c r="J214" s="28"/>
      <c r="K214" s="28"/>
      <c r="L214" s="27"/>
      <c r="M214" s="27"/>
      <c r="N214" s="28"/>
      <c r="O214" s="27"/>
      <c r="P214" s="25"/>
      <c r="Q214" s="25"/>
      <c r="R214" s="25"/>
      <c r="S214" s="27"/>
      <c r="T214" s="27"/>
      <c r="U214" s="27"/>
      <c r="V214" s="1"/>
      <c r="W214" s="1"/>
    </row>
    <row r="215" spans="1:23" s="2" customFormat="1" x14ac:dyDescent="0.2">
      <c r="A215" s="23"/>
      <c r="B215" s="24"/>
      <c r="C215" s="25"/>
      <c r="D215" s="25"/>
      <c r="E215" s="25"/>
      <c r="F215" s="26"/>
      <c r="G215" s="26"/>
      <c r="H215" s="27"/>
      <c r="I215" s="27"/>
      <c r="J215" s="28"/>
      <c r="K215" s="28"/>
      <c r="L215" s="27"/>
      <c r="M215" s="27"/>
      <c r="N215" s="28"/>
      <c r="O215" s="27"/>
      <c r="P215" s="25"/>
      <c r="Q215" s="25"/>
      <c r="R215" s="25"/>
      <c r="S215" s="27"/>
      <c r="T215" s="27"/>
      <c r="U215" s="27"/>
      <c r="V215" s="1"/>
      <c r="W215" s="1"/>
    </row>
    <row r="216" spans="1:23" s="2" customFormat="1" x14ac:dyDescent="0.2">
      <c r="A216" s="23"/>
      <c r="B216" s="24"/>
      <c r="C216" s="25"/>
      <c r="D216" s="25"/>
      <c r="E216" s="25"/>
      <c r="F216" s="26"/>
      <c r="G216" s="26"/>
      <c r="H216" s="27"/>
      <c r="I216" s="27"/>
      <c r="J216" s="28"/>
      <c r="K216" s="28"/>
      <c r="L216" s="27"/>
      <c r="M216" s="27"/>
      <c r="N216" s="28"/>
      <c r="O216" s="27"/>
      <c r="P216" s="25"/>
      <c r="Q216" s="25"/>
      <c r="R216" s="25"/>
      <c r="S216" s="27"/>
      <c r="T216" s="27"/>
      <c r="U216" s="27"/>
      <c r="V216" s="1"/>
      <c r="W216" s="1"/>
    </row>
    <row r="217" spans="1:23" s="2" customFormat="1" x14ac:dyDescent="0.2">
      <c r="A217" s="23"/>
      <c r="B217" s="24"/>
      <c r="C217" s="25"/>
      <c r="D217" s="25"/>
      <c r="E217" s="25"/>
      <c r="F217" s="26"/>
      <c r="G217" s="26"/>
      <c r="H217" s="27"/>
      <c r="I217" s="27"/>
      <c r="J217" s="28"/>
      <c r="K217" s="28"/>
      <c r="L217" s="27"/>
      <c r="M217" s="27"/>
      <c r="N217" s="28"/>
      <c r="O217" s="27"/>
      <c r="P217" s="25"/>
      <c r="Q217" s="25"/>
      <c r="R217" s="25"/>
      <c r="S217" s="27"/>
      <c r="T217" s="27"/>
      <c r="U217" s="27"/>
      <c r="V217" s="1"/>
      <c r="W217" s="1"/>
    </row>
    <row r="218" spans="1:23" s="2" customFormat="1" x14ac:dyDescent="0.2">
      <c r="A218" s="23"/>
      <c r="B218" s="24"/>
      <c r="C218" s="25"/>
      <c r="D218" s="25"/>
      <c r="E218" s="25"/>
      <c r="F218" s="26"/>
      <c r="G218" s="26"/>
      <c r="H218" s="27"/>
      <c r="I218" s="27"/>
      <c r="J218" s="28"/>
      <c r="K218" s="28"/>
      <c r="L218" s="27"/>
      <c r="M218" s="27"/>
      <c r="N218" s="28"/>
      <c r="O218" s="27"/>
      <c r="P218" s="25"/>
      <c r="Q218" s="25"/>
      <c r="R218" s="25"/>
      <c r="S218" s="27"/>
      <c r="T218" s="27"/>
      <c r="U218" s="27"/>
      <c r="V218" s="1"/>
      <c r="W218" s="1"/>
    </row>
    <row r="219" spans="1:23" s="2" customFormat="1" x14ac:dyDescent="0.2">
      <c r="A219" s="23"/>
      <c r="B219" s="24"/>
      <c r="C219" s="25"/>
      <c r="D219" s="25"/>
      <c r="E219" s="25"/>
      <c r="F219" s="26"/>
      <c r="G219" s="26"/>
      <c r="H219" s="27"/>
      <c r="I219" s="27"/>
      <c r="J219" s="28"/>
      <c r="K219" s="28"/>
      <c r="L219" s="27"/>
      <c r="M219" s="27"/>
      <c r="N219" s="28"/>
      <c r="O219" s="27"/>
      <c r="P219" s="25"/>
      <c r="Q219" s="25"/>
      <c r="R219" s="25"/>
      <c r="S219" s="27"/>
      <c r="T219" s="27"/>
      <c r="U219" s="27"/>
      <c r="V219" s="1"/>
      <c r="W219" s="1"/>
    </row>
    <row r="220" spans="1:23" s="2" customFormat="1" x14ac:dyDescent="0.2">
      <c r="A220" s="23"/>
      <c r="B220" s="24"/>
      <c r="C220" s="25"/>
      <c r="D220" s="25"/>
      <c r="E220" s="25"/>
      <c r="F220" s="26"/>
      <c r="G220" s="26"/>
      <c r="H220" s="27"/>
      <c r="I220" s="27"/>
      <c r="J220" s="28"/>
      <c r="K220" s="28"/>
      <c r="L220" s="27"/>
      <c r="M220" s="27"/>
      <c r="N220" s="28"/>
      <c r="O220" s="27"/>
      <c r="P220" s="25"/>
      <c r="Q220" s="25"/>
      <c r="R220" s="25"/>
      <c r="S220" s="27"/>
      <c r="T220" s="27"/>
      <c r="U220" s="27"/>
      <c r="V220" s="1"/>
      <c r="W220" s="1"/>
    </row>
    <row r="221" spans="1:23" s="2" customFormat="1" x14ac:dyDescent="0.2">
      <c r="A221" s="23"/>
      <c r="B221" s="24"/>
      <c r="C221" s="25"/>
      <c r="D221" s="25"/>
      <c r="E221" s="25"/>
      <c r="F221" s="26"/>
      <c r="G221" s="26"/>
      <c r="H221" s="27"/>
      <c r="I221" s="27"/>
      <c r="J221" s="28"/>
      <c r="K221" s="28"/>
      <c r="L221" s="27"/>
      <c r="M221" s="27"/>
      <c r="N221" s="28"/>
      <c r="O221" s="27"/>
      <c r="P221" s="25"/>
      <c r="Q221" s="25"/>
      <c r="R221" s="25"/>
      <c r="S221" s="27"/>
      <c r="T221" s="27"/>
      <c r="U221" s="27"/>
      <c r="V221" s="1"/>
      <c r="W221" s="1"/>
    </row>
    <row r="222" spans="1:23" s="2" customFormat="1" x14ac:dyDescent="0.2">
      <c r="A222" s="23"/>
      <c r="B222" s="24"/>
      <c r="C222" s="25"/>
      <c r="D222" s="25"/>
      <c r="E222" s="25"/>
      <c r="F222" s="26"/>
      <c r="G222" s="26"/>
      <c r="H222" s="27"/>
      <c r="I222" s="27"/>
      <c r="J222" s="28"/>
      <c r="K222" s="28"/>
      <c r="L222" s="27"/>
      <c r="M222" s="27"/>
      <c r="N222" s="28"/>
      <c r="O222" s="27"/>
      <c r="P222" s="25"/>
      <c r="Q222" s="25"/>
      <c r="R222" s="25"/>
      <c r="S222" s="27"/>
      <c r="T222" s="27"/>
      <c r="U222" s="27"/>
      <c r="V222" s="1"/>
      <c r="W222" s="1"/>
    </row>
    <row r="223" spans="1:23" s="2" customFormat="1" x14ac:dyDescent="0.2">
      <c r="A223" s="23"/>
      <c r="B223" s="24"/>
      <c r="C223" s="25"/>
      <c r="D223" s="25"/>
      <c r="E223" s="25"/>
      <c r="F223" s="26"/>
      <c r="G223" s="26"/>
      <c r="H223" s="27"/>
      <c r="I223" s="27"/>
      <c r="J223" s="28"/>
      <c r="K223" s="28"/>
      <c r="L223" s="27"/>
      <c r="M223" s="27"/>
      <c r="N223" s="28"/>
      <c r="O223" s="27"/>
      <c r="P223" s="25"/>
      <c r="Q223" s="25"/>
      <c r="R223" s="25"/>
      <c r="S223" s="27"/>
      <c r="T223" s="27"/>
      <c r="U223" s="27"/>
      <c r="V223" s="1"/>
      <c r="W223" s="1"/>
    </row>
    <row r="224" spans="1:23" s="2" customFormat="1" x14ac:dyDescent="0.2">
      <c r="A224" s="23"/>
      <c r="B224" s="24"/>
      <c r="C224" s="25"/>
      <c r="D224" s="25"/>
      <c r="E224" s="25"/>
      <c r="F224" s="26"/>
      <c r="G224" s="26"/>
      <c r="H224" s="27"/>
      <c r="I224" s="27"/>
      <c r="J224" s="28"/>
      <c r="K224" s="28"/>
      <c r="L224" s="27"/>
      <c r="M224" s="27"/>
      <c r="N224" s="28"/>
      <c r="O224" s="27"/>
      <c r="P224" s="25"/>
      <c r="Q224" s="25"/>
      <c r="R224" s="25"/>
      <c r="S224" s="27"/>
      <c r="T224" s="27"/>
      <c r="U224" s="27"/>
      <c r="V224" s="1"/>
      <c r="W224" s="1"/>
    </row>
    <row r="225" spans="1:23" s="2" customFormat="1" x14ac:dyDescent="0.2">
      <c r="A225" s="23"/>
      <c r="B225" s="24"/>
      <c r="C225" s="25"/>
      <c r="D225" s="25"/>
      <c r="E225" s="25"/>
      <c r="F225" s="26"/>
      <c r="G225" s="26"/>
      <c r="H225" s="27"/>
      <c r="I225" s="27"/>
      <c r="J225" s="28"/>
      <c r="K225" s="28"/>
      <c r="L225" s="27"/>
      <c r="M225" s="27"/>
      <c r="N225" s="28"/>
      <c r="O225" s="27"/>
      <c r="P225" s="25"/>
      <c r="Q225" s="25"/>
      <c r="R225" s="25"/>
      <c r="S225" s="27"/>
      <c r="T225" s="27"/>
      <c r="U225" s="27"/>
      <c r="V225" s="1"/>
      <c r="W225" s="1"/>
    </row>
    <row r="226" spans="1:23" s="2" customFormat="1" x14ac:dyDescent="0.2">
      <c r="A226" s="23"/>
      <c r="B226" s="24"/>
      <c r="C226" s="25"/>
      <c r="D226" s="25"/>
      <c r="E226" s="25"/>
      <c r="F226" s="26"/>
      <c r="G226" s="26"/>
      <c r="H226" s="27"/>
      <c r="I226" s="27"/>
      <c r="J226" s="28"/>
      <c r="K226" s="28"/>
      <c r="L226" s="27"/>
      <c r="M226" s="27"/>
      <c r="N226" s="28"/>
      <c r="O226" s="27"/>
      <c r="P226" s="25"/>
      <c r="Q226" s="25"/>
      <c r="R226" s="25"/>
      <c r="S226" s="27"/>
      <c r="T226" s="27"/>
      <c r="U226" s="27"/>
      <c r="V226" s="1"/>
      <c r="W226" s="1"/>
    </row>
    <row r="227" spans="1:23" s="2" customFormat="1" x14ac:dyDescent="0.2">
      <c r="A227" s="23"/>
      <c r="B227" s="24"/>
      <c r="C227" s="25"/>
      <c r="D227" s="25"/>
      <c r="E227" s="25"/>
      <c r="F227" s="26"/>
      <c r="G227" s="26"/>
      <c r="H227" s="27"/>
      <c r="I227" s="27"/>
      <c r="J227" s="28"/>
      <c r="K227" s="28"/>
      <c r="L227" s="27"/>
      <c r="M227" s="27"/>
      <c r="N227" s="28"/>
      <c r="O227" s="27"/>
      <c r="P227" s="25"/>
      <c r="Q227" s="25"/>
      <c r="R227" s="25"/>
      <c r="S227" s="27"/>
      <c r="T227" s="27"/>
      <c r="U227" s="27"/>
      <c r="V227" s="1"/>
      <c r="W227" s="1"/>
    </row>
    <row r="228" spans="1:23" s="2" customFormat="1" x14ac:dyDescent="0.2">
      <c r="A228" s="23"/>
      <c r="B228" s="24"/>
      <c r="C228" s="25"/>
      <c r="D228" s="25"/>
      <c r="E228" s="25"/>
      <c r="F228" s="26"/>
      <c r="G228" s="26"/>
      <c r="H228" s="27"/>
      <c r="I228" s="27"/>
      <c r="J228" s="28"/>
      <c r="K228" s="28"/>
      <c r="L228" s="27"/>
      <c r="M228" s="27"/>
      <c r="N228" s="28"/>
      <c r="O228" s="27"/>
      <c r="P228" s="25"/>
      <c r="Q228" s="25"/>
      <c r="R228" s="25"/>
      <c r="S228" s="27"/>
      <c r="T228" s="27"/>
      <c r="U228" s="27"/>
      <c r="V228" s="1"/>
      <c r="W228" s="1"/>
    </row>
    <row r="229" spans="1:23" s="2" customFormat="1" x14ac:dyDescent="0.2">
      <c r="A229" s="23"/>
      <c r="B229" s="24"/>
      <c r="C229" s="25"/>
      <c r="D229" s="25"/>
      <c r="E229" s="25"/>
      <c r="F229" s="26"/>
      <c r="G229" s="26"/>
      <c r="H229" s="27"/>
      <c r="I229" s="27"/>
      <c r="J229" s="28"/>
      <c r="K229" s="28"/>
      <c r="L229" s="27"/>
      <c r="M229" s="27"/>
      <c r="N229" s="28"/>
      <c r="O229" s="27"/>
      <c r="P229" s="25"/>
      <c r="Q229" s="25"/>
      <c r="R229" s="25"/>
      <c r="S229" s="27"/>
      <c r="T229" s="27"/>
      <c r="U229" s="27"/>
      <c r="V229" s="1"/>
      <c r="W229" s="1"/>
    </row>
    <row r="230" spans="1:23" s="2" customFormat="1" x14ac:dyDescent="0.2">
      <c r="A230" s="23"/>
      <c r="B230" s="24"/>
      <c r="C230" s="25"/>
      <c r="D230" s="25"/>
      <c r="E230" s="25"/>
      <c r="F230" s="26"/>
      <c r="G230" s="26"/>
      <c r="H230" s="27"/>
      <c r="I230" s="27"/>
      <c r="J230" s="28"/>
      <c r="K230" s="28"/>
      <c r="L230" s="27"/>
      <c r="M230" s="27"/>
      <c r="N230" s="28"/>
      <c r="O230" s="27"/>
      <c r="P230" s="25"/>
      <c r="Q230" s="25"/>
      <c r="R230" s="25"/>
      <c r="S230" s="27"/>
      <c r="T230" s="27"/>
      <c r="U230" s="27"/>
      <c r="V230" s="1"/>
      <c r="W230" s="1"/>
    </row>
    <row r="231" spans="1:23" s="2" customFormat="1" x14ac:dyDescent="0.2">
      <c r="A231" s="23"/>
      <c r="B231" s="24"/>
      <c r="C231" s="25"/>
      <c r="D231" s="25"/>
      <c r="E231" s="25"/>
      <c r="F231" s="26"/>
      <c r="G231" s="26"/>
      <c r="H231" s="27"/>
      <c r="I231" s="27"/>
      <c r="J231" s="28"/>
      <c r="K231" s="28"/>
      <c r="L231" s="27"/>
      <c r="M231" s="27"/>
      <c r="N231" s="28"/>
      <c r="O231" s="27"/>
      <c r="P231" s="25"/>
      <c r="Q231" s="25"/>
      <c r="R231" s="25"/>
      <c r="S231" s="27"/>
      <c r="T231" s="27"/>
      <c r="U231" s="27"/>
      <c r="V231" s="1"/>
      <c r="W231" s="1"/>
    </row>
    <row r="232" spans="1:23" s="2" customFormat="1" x14ac:dyDescent="0.2">
      <c r="A232" s="23"/>
      <c r="B232" s="24"/>
      <c r="C232" s="25"/>
      <c r="D232" s="25"/>
      <c r="E232" s="25"/>
      <c r="F232" s="26"/>
      <c r="G232" s="26"/>
      <c r="H232" s="27"/>
      <c r="I232" s="27"/>
      <c r="J232" s="28"/>
      <c r="K232" s="28"/>
      <c r="L232" s="27"/>
      <c r="M232" s="27"/>
      <c r="N232" s="28"/>
      <c r="O232" s="27"/>
      <c r="P232" s="25"/>
      <c r="Q232" s="25"/>
      <c r="R232" s="25"/>
      <c r="S232" s="27"/>
      <c r="T232" s="27"/>
      <c r="U232" s="27"/>
      <c r="V232" s="1"/>
      <c r="W232" s="1"/>
    </row>
    <row r="233" spans="1:23" s="2" customFormat="1" x14ac:dyDescent="0.2">
      <c r="A233" s="23"/>
      <c r="B233" s="24"/>
      <c r="C233" s="25"/>
      <c r="D233" s="25"/>
      <c r="E233" s="25"/>
      <c r="F233" s="26"/>
      <c r="G233" s="26"/>
      <c r="H233" s="27"/>
      <c r="I233" s="27"/>
      <c r="J233" s="28"/>
      <c r="K233" s="28"/>
      <c r="L233" s="27"/>
      <c r="M233" s="27"/>
      <c r="N233" s="28"/>
      <c r="O233" s="27"/>
      <c r="P233" s="25"/>
      <c r="Q233" s="25"/>
      <c r="R233" s="25"/>
      <c r="S233" s="27"/>
      <c r="T233" s="27"/>
      <c r="U233" s="27"/>
      <c r="V233" s="1"/>
      <c r="W233" s="1"/>
    </row>
    <row r="234" spans="1:23" s="2" customFormat="1" x14ac:dyDescent="0.2">
      <c r="A234" s="23"/>
      <c r="B234" s="24"/>
      <c r="C234" s="25"/>
      <c r="D234" s="25"/>
      <c r="E234" s="25"/>
      <c r="F234" s="26"/>
      <c r="G234" s="26"/>
      <c r="H234" s="27"/>
      <c r="I234" s="27"/>
      <c r="J234" s="28"/>
      <c r="K234" s="28"/>
      <c r="L234" s="27"/>
      <c r="M234" s="27"/>
      <c r="N234" s="28"/>
      <c r="O234" s="27"/>
      <c r="P234" s="25"/>
      <c r="Q234" s="25"/>
      <c r="R234" s="25"/>
      <c r="S234" s="27"/>
      <c r="T234" s="27"/>
      <c r="U234" s="27"/>
      <c r="V234" s="1"/>
      <c r="W234" s="1"/>
    </row>
    <row r="235" spans="1:23" s="2" customFormat="1" x14ac:dyDescent="0.2">
      <c r="A235" s="23"/>
      <c r="B235" s="24"/>
      <c r="C235" s="25"/>
      <c r="D235" s="25"/>
      <c r="E235" s="25"/>
      <c r="F235" s="26"/>
      <c r="G235" s="26"/>
      <c r="H235" s="27"/>
      <c r="I235" s="27"/>
      <c r="J235" s="28"/>
      <c r="K235" s="28"/>
      <c r="L235" s="27"/>
      <c r="M235" s="27"/>
      <c r="N235" s="28"/>
      <c r="O235" s="27"/>
      <c r="P235" s="25"/>
      <c r="Q235" s="25"/>
      <c r="R235" s="25"/>
      <c r="S235" s="27"/>
      <c r="T235" s="27"/>
      <c r="U235" s="27"/>
      <c r="V235" s="1"/>
      <c r="W235" s="1"/>
    </row>
    <row r="236" spans="1:23" s="2" customFormat="1" x14ac:dyDescent="0.2">
      <c r="A236" s="23"/>
      <c r="B236" s="24"/>
      <c r="C236" s="25"/>
      <c r="D236" s="25"/>
      <c r="E236" s="25"/>
      <c r="F236" s="26"/>
      <c r="G236" s="26"/>
      <c r="H236" s="27"/>
      <c r="I236" s="27"/>
      <c r="J236" s="28"/>
      <c r="K236" s="28"/>
      <c r="L236" s="27"/>
      <c r="M236" s="27"/>
      <c r="N236" s="28"/>
      <c r="O236" s="27"/>
      <c r="P236" s="25"/>
      <c r="Q236" s="25"/>
      <c r="R236" s="25"/>
      <c r="S236" s="27"/>
      <c r="T236" s="27"/>
      <c r="U236" s="27"/>
      <c r="V236" s="1"/>
      <c r="W236" s="1"/>
    </row>
    <row r="237" spans="1:23" s="2" customFormat="1" x14ac:dyDescent="0.2">
      <c r="A237" s="23"/>
      <c r="B237" s="24"/>
      <c r="C237" s="25"/>
      <c r="D237" s="25"/>
      <c r="E237" s="25"/>
      <c r="F237" s="26"/>
      <c r="G237" s="26"/>
      <c r="H237" s="27"/>
      <c r="I237" s="27"/>
      <c r="J237" s="28"/>
      <c r="K237" s="28"/>
      <c r="L237" s="27"/>
      <c r="M237" s="27"/>
      <c r="N237" s="28"/>
      <c r="O237" s="27"/>
      <c r="P237" s="25"/>
      <c r="Q237" s="25"/>
      <c r="R237" s="25"/>
      <c r="S237" s="27"/>
      <c r="T237" s="27"/>
      <c r="U237" s="27"/>
      <c r="V237" s="1"/>
      <c r="W237" s="1"/>
    </row>
    <row r="238" spans="1:23" s="2" customFormat="1" x14ac:dyDescent="0.2">
      <c r="A238" s="23"/>
      <c r="B238" s="24"/>
      <c r="C238" s="25"/>
      <c r="D238" s="25"/>
      <c r="E238" s="25"/>
      <c r="F238" s="26"/>
      <c r="G238" s="26"/>
      <c r="H238" s="27"/>
      <c r="I238" s="27"/>
      <c r="J238" s="28"/>
      <c r="K238" s="28"/>
      <c r="L238" s="27"/>
      <c r="M238" s="27"/>
      <c r="N238" s="28"/>
      <c r="O238" s="27"/>
      <c r="P238" s="25"/>
      <c r="Q238" s="25"/>
      <c r="R238" s="25"/>
      <c r="S238" s="27"/>
      <c r="T238" s="27"/>
      <c r="U238" s="27"/>
      <c r="V238" s="1"/>
      <c r="W238" s="1"/>
    </row>
    <row r="239" spans="1:23" s="2" customFormat="1" x14ac:dyDescent="0.2">
      <c r="A239" s="23"/>
      <c r="B239" s="24"/>
      <c r="C239" s="25"/>
      <c r="D239" s="25"/>
      <c r="E239" s="25"/>
      <c r="F239" s="26"/>
      <c r="G239" s="26"/>
      <c r="H239" s="27"/>
      <c r="I239" s="27"/>
      <c r="J239" s="28"/>
      <c r="K239" s="28"/>
      <c r="L239" s="27"/>
      <c r="M239" s="27"/>
      <c r="N239" s="28"/>
      <c r="O239" s="27"/>
      <c r="P239" s="25"/>
      <c r="Q239" s="25"/>
      <c r="R239" s="25"/>
      <c r="S239" s="27"/>
      <c r="T239" s="27"/>
      <c r="U239" s="27"/>
      <c r="V239" s="1"/>
      <c r="W239" s="1"/>
    </row>
    <row r="240" spans="1:23" s="2" customFormat="1" x14ac:dyDescent="0.2">
      <c r="A240" s="23"/>
      <c r="B240" s="24"/>
      <c r="C240" s="25"/>
      <c r="D240" s="25"/>
      <c r="E240" s="25"/>
      <c r="F240" s="26"/>
      <c r="G240" s="26"/>
      <c r="H240" s="27"/>
      <c r="I240" s="27"/>
      <c r="J240" s="28"/>
      <c r="K240" s="28"/>
      <c r="L240" s="27"/>
      <c r="M240" s="27"/>
      <c r="N240" s="28"/>
      <c r="O240" s="27"/>
      <c r="P240" s="25"/>
      <c r="Q240" s="25"/>
      <c r="R240" s="25"/>
      <c r="S240" s="27"/>
      <c r="T240" s="27"/>
      <c r="U240" s="27"/>
      <c r="V240" s="1"/>
      <c r="W240" s="1"/>
    </row>
    <row r="241" spans="1:23" s="2" customFormat="1" x14ac:dyDescent="0.2">
      <c r="A241" s="23"/>
      <c r="B241" s="24"/>
      <c r="C241" s="25"/>
      <c r="D241" s="25"/>
      <c r="E241" s="25"/>
      <c r="F241" s="26"/>
      <c r="G241" s="26"/>
      <c r="H241" s="27"/>
      <c r="I241" s="27"/>
      <c r="J241" s="28"/>
      <c r="K241" s="28"/>
      <c r="L241" s="27"/>
      <c r="M241" s="27"/>
      <c r="N241" s="28"/>
      <c r="O241" s="27"/>
      <c r="P241" s="25"/>
      <c r="Q241" s="25"/>
      <c r="R241" s="25"/>
      <c r="S241" s="27"/>
      <c r="T241" s="27"/>
      <c r="U241" s="27"/>
      <c r="V241" s="1"/>
      <c r="W241" s="1"/>
    </row>
    <row r="242" spans="1:23" s="2" customFormat="1" x14ac:dyDescent="0.2">
      <c r="A242" s="23"/>
      <c r="B242" s="24"/>
      <c r="C242" s="25"/>
      <c r="D242" s="25"/>
      <c r="E242" s="25"/>
      <c r="F242" s="26"/>
      <c r="G242" s="26"/>
      <c r="H242" s="27"/>
      <c r="I242" s="27"/>
      <c r="J242" s="28"/>
      <c r="K242" s="28"/>
      <c r="L242" s="27"/>
      <c r="M242" s="27"/>
      <c r="N242" s="28"/>
      <c r="O242" s="27"/>
      <c r="P242" s="25"/>
      <c r="Q242" s="25"/>
      <c r="R242" s="25"/>
      <c r="S242" s="27"/>
      <c r="T242" s="27"/>
      <c r="U242" s="27"/>
      <c r="V242" s="1"/>
      <c r="W242" s="1"/>
    </row>
    <row r="243" spans="1:23" s="2" customFormat="1" x14ac:dyDescent="0.2">
      <c r="A243" s="23"/>
      <c r="B243" s="24"/>
      <c r="C243" s="25"/>
      <c r="D243" s="25"/>
      <c r="E243" s="25"/>
      <c r="F243" s="26"/>
      <c r="G243" s="26"/>
      <c r="H243" s="27"/>
      <c r="I243" s="27"/>
      <c r="J243" s="28"/>
      <c r="K243" s="28"/>
      <c r="L243" s="27"/>
      <c r="M243" s="27"/>
      <c r="N243" s="28"/>
      <c r="O243" s="27"/>
      <c r="P243" s="25"/>
      <c r="Q243" s="25"/>
      <c r="R243" s="25"/>
      <c r="S243" s="27"/>
      <c r="T243" s="27"/>
      <c r="U243" s="27"/>
      <c r="V243" s="1"/>
      <c r="W243" s="1"/>
    </row>
    <row r="244" spans="1:23" s="2" customFormat="1" x14ac:dyDescent="0.2">
      <c r="A244" s="23"/>
      <c r="B244" s="24"/>
      <c r="C244" s="25"/>
      <c r="D244" s="25"/>
      <c r="E244" s="25"/>
      <c r="F244" s="26"/>
      <c r="G244" s="26"/>
      <c r="H244" s="27"/>
      <c r="I244" s="27"/>
      <c r="J244" s="28"/>
      <c r="K244" s="28"/>
      <c r="L244" s="27"/>
      <c r="M244" s="27"/>
      <c r="N244" s="28"/>
      <c r="O244" s="27"/>
      <c r="P244" s="25"/>
      <c r="Q244" s="25"/>
      <c r="R244" s="25"/>
      <c r="S244" s="27"/>
      <c r="T244" s="27"/>
      <c r="U244" s="27"/>
      <c r="V244" s="1"/>
      <c r="W244" s="1"/>
    </row>
    <row r="245" spans="1:23" s="2" customFormat="1" x14ac:dyDescent="0.2">
      <c r="A245" s="23"/>
      <c r="B245" s="24"/>
      <c r="C245" s="25"/>
      <c r="D245" s="25"/>
      <c r="E245" s="25"/>
      <c r="F245" s="26"/>
      <c r="G245" s="26"/>
      <c r="H245" s="27"/>
      <c r="I245" s="27"/>
      <c r="J245" s="28"/>
      <c r="K245" s="28"/>
      <c r="L245" s="27"/>
      <c r="M245" s="27"/>
      <c r="N245" s="28"/>
      <c r="O245" s="27"/>
      <c r="P245" s="25"/>
      <c r="Q245" s="25"/>
      <c r="R245" s="25"/>
      <c r="S245" s="27"/>
      <c r="T245" s="27"/>
      <c r="U245" s="27"/>
      <c r="V245" s="1"/>
      <c r="W245" s="1"/>
    </row>
    <row r="246" spans="1:23" s="2" customFormat="1" x14ac:dyDescent="0.2">
      <c r="A246" s="23"/>
      <c r="B246" s="24"/>
      <c r="C246" s="25"/>
      <c r="D246" s="25"/>
      <c r="E246" s="25"/>
      <c r="F246" s="26"/>
      <c r="G246" s="26"/>
      <c r="H246" s="27"/>
      <c r="I246" s="27"/>
      <c r="J246" s="28"/>
      <c r="K246" s="28"/>
      <c r="L246" s="27"/>
      <c r="M246" s="27"/>
      <c r="N246" s="28"/>
      <c r="O246" s="27"/>
      <c r="P246" s="25"/>
      <c r="Q246" s="25"/>
      <c r="R246" s="25"/>
      <c r="S246" s="27"/>
      <c r="T246" s="27"/>
      <c r="U246" s="27"/>
      <c r="V246" s="1"/>
      <c r="W246" s="1"/>
    </row>
    <row r="247" spans="1:23" s="2" customFormat="1" x14ac:dyDescent="0.2">
      <c r="A247" s="23"/>
      <c r="B247" s="24"/>
      <c r="C247" s="25"/>
      <c r="D247" s="25"/>
      <c r="E247" s="25"/>
      <c r="F247" s="26"/>
      <c r="G247" s="26"/>
      <c r="H247" s="27"/>
      <c r="I247" s="27"/>
      <c r="J247" s="28"/>
      <c r="K247" s="28"/>
      <c r="L247" s="27"/>
      <c r="M247" s="27"/>
      <c r="N247" s="28"/>
      <c r="O247" s="27"/>
      <c r="P247" s="25"/>
      <c r="Q247" s="25"/>
      <c r="R247" s="25"/>
      <c r="S247" s="27"/>
      <c r="T247" s="27"/>
      <c r="U247" s="27"/>
      <c r="V247" s="1"/>
      <c r="W247" s="1"/>
    </row>
    <row r="248" spans="1:23" s="2" customFormat="1" x14ac:dyDescent="0.2">
      <c r="A248" s="23"/>
      <c r="B248" s="24"/>
      <c r="C248" s="25"/>
      <c r="D248" s="25"/>
      <c r="E248" s="25"/>
      <c r="F248" s="26"/>
      <c r="G248" s="26"/>
      <c r="H248" s="27"/>
      <c r="I248" s="27"/>
      <c r="J248" s="28"/>
      <c r="K248" s="28"/>
      <c r="L248" s="27"/>
      <c r="M248" s="27"/>
      <c r="N248" s="28"/>
      <c r="O248" s="27"/>
      <c r="P248" s="25"/>
      <c r="Q248" s="25"/>
      <c r="R248" s="25"/>
      <c r="S248" s="27"/>
      <c r="T248" s="27"/>
      <c r="U248" s="27"/>
      <c r="V248" s="1"/>
      <c r="W248" s="1"/>
    </row>
    <row r="249" spans="1:23" s="2" customFormat="1" x14ac:dyDescent="0.2">
      <c r="A249" s="23"/>
      <c r="B249" s="24"/>
      <c r="C249" s="25"/>
      <c r="D249" s="25"/>
      <c r="E249" s="25"/>
      <c r="F249" s="26"/>
      <c r="G249" s="26"/>
      <c r="H249" s="27"/>
      <c r="I249" s="27"/>
      <c r="J249" s="28"/>
      <c r="K249" s="28"/>
      <c r="L249" s="27"/>
      <c r="M249" s="27"/>
      <c r="N249" s="28"/>
      <c r="O249" s="27"/>
      <c r="P249" s="25"/>
      <c r="Q249" s="25"/>
      <c r="R249" s="25"/>
      <c r="S249" s="27"/>
      <c r="T249" s="27"/>
      <c r="U249" s="27"/>
      <c r="V249" s="1"/>
      <c r="W249" s="1"/>
    </row>
    <row r="250" spans="1:23" s="2" customFormat="1" x14ac:dyDescent="0.2">
      <c r="A250" s="23"/>
      <c r="B250" s="24"/>
      <c r="C250" s="25"/>
      <c r="D250" s="25"/>
      <c r="E250" s="25"/>
      <c r="F250" s="26"/>
      <c r="G250" s="26"/>
      <c r="H250" s="27"/>
      <c r="I250" s="27"/>
      <c r="J250" s="28"/>
      <c r="K250" s="28"/>
      <c r="L250" s="27"/>
      <c r="M250" s="27"/>
      <c r="N250" s="28"/>
      <c r="O250" s="27"/>
      <c r="P250" s="25"/>
      <c r="Q250" s="25"/>
      <c r="R250" s="25"/>
      <c r="S250" s="27"/>
      <c r="T250" s="27"/>
      <c r="U250" s="27"/>
      <c r="V250" s="1"/>
      <c r="W250" s="1"/>
    </row>
    <row r="251" spans="1:23" s="2" customFormat="1" x14ac:dyDescent="0.2">
      <c r="A251" s="23"/>
      <c r="B251" s="24"/>
      <c r="C251" s="25"/>
      <c r="D251" s="25"/>
      <c r="E251" s="25"/>
      <c r="F251" s="26"/>
      <c r="G251" s="26"/>
      <c r="H251" s="27"/>
      <c r="I251" s="27"/>
      <c r="J251" s="28"/>
      <c r="K251" s="28"/>
      <c r="L251" s="27"/>
      <c r="M251" s="27"/>
      <c r="N251" s="28"/>
      <c r="O251" s="27"/>
      <c r="P251" s="25"/>
      <c r="Q251" s="25"/>
      <c r="R251" s="25"/>
      <c r="S251" s="27"/>
      <c r="T251" s="27"/>
      <c r="U251" s="27"/>
      <c r="V251" s="1"/>
      <c r="W251" s="1"/>
    </row>
    <row r="252" spans="1:23" s="2" customFormat="1" x14ac:dyDescent="0.2">
      <c r="A252" s="23"/>
      <c r="B252" s="24"/>
      <c r="C252" s="25"/>
      <c r="D252" s="25"/>
      <c r="E252" s="25"/>
      <c r="F252" s="26"/>
      <c r="G252" s="26"/>
      <c r="H252" s="27"/>
      <c r="I252" s="27"/>
      <c r="J252" s="28"/>
      <c r="K252" s="28"/>
      <c r="L252" s="27"/>
      <c r="M252" s="27"/>
      <c r="N252" s="28"/>
      <c r="O252" s="27"/>
      <c r="P252" s="25"/>
      <c r="Q252" s="25"/>
      <c r="R252" s="25"/>
      <c r="S252" s="27"/>
      <c r="T252" s="27"/>
      <c r="U252" s="27"/>
      <c r="V252" s="1"/>
      <c r="W252" s="1"/>
    </row>
    <row r="253" spans="1:23" s="2" customFormat="1" x14ac:dyDescent="0.2">
      <c r="A253" s="23"/>
      <c r="B253" s="24"/>
      <c r="C253" s="25"/>
      <c r="D253" s="25"/>
      <c r="E253" s="25"/>
      <c r="F253" s="26"/>
      <c r="G253" s="26"/>
      <c r="H253" s="27"/>
      <c r="I253" s="27"/>
      <c r="J253" s="28"/>
      <c r="K253" s="28"/>
      <c r="L253" s="27"/>
      <c r="M253" s="27"/>
      <c r="N253" s="28"/>
      <c r="O253" s="27"/>
      <c r="P253" s="25"/>
      <c r="Q253" s="25"/>
      <c r="R253" s="25"/>
      <c r="S253" s="27"/>
      <c r="T253" s="27"/>
      <c r="U253" s="27"/>
      <c r="V253" s="1"/>
      <c r="W253" s="1"/>
    </row>
    <row r="254" spans="1:23" s="2" customFormat="1" x14ac:dyDescent="0.2">
      <c r="A254" s="23"/>
      <c r="B254" s="24"/>
      <c r="C254" s="25"/>
      <c r="D254" s="25"/>
      <c r="E254" s="25"/>
      <c r="F254" s="26"/>
      <c r="G254" s="26"/>
      <c r="H254" s="27"/>
      <c r="I254" s="27"/>
      <c r="J254" s="28"/>
      <c r="K254" s="28"/>
      <c r="L254" s="27"/>
      <c r="M254" s="27"/>
      <c r="N254" s="28"/>
      <c r="O254" s="27"/>
      <c r="P254" s="25"/>
      <c r="Q254" s="25"/>
      <c r="R254" s="25"/>
      <c r="S254" s="27"/>
      <c r="T254" s="27"/>
      <c r="U254" s="27"/>
      <c r="V254" s="1"/>
      <c r="W254" s="1"/>
    </row>
    <row r="255" spans="1:23" s="2" customFormat="1" x14ac:dyDescent="0.2">
      <c r="A255" s="23"/>
      <c r="B255" s="24"/>
      <c r="C255" s="25"/>
      <c r="D255" s="25"/>
      <c r="E255" s="25"/>
      <c r="F255" s="26"/>
      <c r="G255" s="26"/>
      <c r="H255" s="27"/>
      <c r="I255" s="27"/>
      <c r="J255" s="28"/>
      <c r="K255" s="28"/>
      <c r="L255" s="27"/>
      <c r="M255" s="27"/>
      <c r="N255" s="28"/>
      <c r="O255" s="27"/>
      <c r="P255" s="25"/>
      <c r="Q255" s="25"/>
      <c r="R255" s="25"/>
      <c r="S255" s="27"/>
      <c r="T255" s="27"/>
      <c r="U255" s="27"/>
      <c r="V255" s="1"/>
      <c r="W255" s="1"/>
    </row>
    <row r="256" spans="1:23" s="2" customFormat="1" x14ac:dyDescent="0.2">
      <c r="A256" s="23"/>
      <c r="B256" s="24"/>
      <c r="C256" s="25"/>
      <c r="D256" s="25"/>
      <c r="E256" s="25"/>
      <c r="F256" s="26"/>
      <c r="G256" s="26"/>
      <c r="H256" s="27"/>
      <c r="I256" s="27"/>
      <c r="J256" s="28"/>
      <c r="K256" s="28"/>
      <c r="L256" s="27"/>
      <c r="M256" s="27"/>
      <c r="N256" s="28"/>
      <c r="O256" s="27"/>
      <c r="P256" s="25"/>
      <c r="Q256" s="25"/>
      <c r="R256" s="25"/>
      <c r="S256" s="27"/>
      <c r="T256" s="27"/>
      <c r="U256" s="27"/>
      <c r="V256" s="1"/>
      <c r="W256" s="1"/>
    </row>
    <row r="257" spans="1:23" s="2" customFormat="1" x14ac:dyDescent="0.2">
      <c r="A257" s="23"/>
      <c r="B257" s="24"/>
      <c r="C257" s="25"/>
      <c r="D257" s="25"/>
      <c r="E257" s="25"/>
      <c r="F257" s="26"/>
      <c r="G257" s="26"/>
      <c r="H257" s="27"/>
      <c r="I257" s="27"/>
      <c r="J257" s="28"/>
      <c r="K257" s="28"/>
      <c r="L257" s="27"/>
      <c r="M257" s="27"/>
      <c r="N257" s="28"/>
      <c r="O257" s="27"/>
      <c r="P257" s="25"/>
      <c r="Q257" s="25"/>
      <c r="R257" s="25"/>
      <c r="S257" s="27"/>
      <c r="T257" s="27"/>
      <c r="U257" s="27"/>
      <c r="V257" s="1"/>
      <c r="W257" s="1"/>
    </row>
    <row r="258" spans="1:23" s="2" customFormat="1" x14ac:dyDescent="0.2">
      <c r="A258" s="23"/>
      <c r="B258" s="24"/>
      <c r="C258" s="25"/>
      <c r="D258" s="25"/>
      <c r="E258" s="25"/>
      <c r="F258" s="26"/>
      <c r="G258" s="26"/>
      <c r="H258" s="27"/>
      <c r="I258" s="27"/>
      <c r="J258" s="28"/>
      <c r="K258" s="28"/>
      <c r="L258" s="27"/>
      <c r="M258" s="27"/>
      <c r="N258" s="28"/>
      <c r="O258" s="27"/>
      <c r="P258" s="25"/>
      <c r="Q258" s="25"/>
      <c r="R258" s="25"/>
      <c r="S258" s="27"/>
      <c r="T258" s="27"/>
      <c r="U258" s="27"/>
      <c r="V258" s="1"/>
      <c r="W258" s="1"/>
    </row>
    <row r="259" spans="1:23" s="2" customFormat="1" x14ac:dyDescent="0.2">
      <c r="A259" s="23"/>
      <c r="B259" s="24"/>
      <c r="C259" s="25"/>
      <c r="D259" s="25"/>
      <c r="E259" s="25"/>
      <c r="F259" s="26"/>
      <c r="G259" s="26"/>
      <c r="H259" s="27"/>
      <c r="I259" s="27"/>
      <c r="J259" s="28"/>
      <c r="K259" s="28"/>
      <c r="L259" s="27"/>
      <c r="M259" s="27"/>
      <c r="N259" s="28"/>
      <c r="O259" s="27"/>
      <c r="P259" s="25"/>
      <c r="Q259" s="25"/>
      <c r="R259" s="25"/>
      <c r="S259" s="27"/>
      <c r="T259" s="27"/>
      <c r="U259" s="27"/>
      <c r="V259" s="1"/>
      <c r="W259" s="1"/>
    </row>
    <row r="260" spans="1:23" s="2" customFormat="1" x14ac:dyDescent="0.2">
      <c r="A260" s="23"/>
      <c r="B260" s="24"/>
      <c r="C260" s="25"/>
      <c r="D260" s="25"/>
      <c r="E260" s="25"/>
      <c r="F260" s="26"/>
      <c r="G260" s="26"/>
      <c r="H260" s="27"/>
      <c r="I260" s="27"/>
      <c r="J260" s="28"/>
      <c r="K260" s="28"/>
      <c r="L260" s="27"/>
      <c r="M260" s="27"/>
      <c r="N260" s="28"/>
      <c r="O260" s="27"/>
      <c r="P260" s="25"/>
      <c r="Q260" s="25"/>
      <c r="R260" s="25"/>
      <c r="S260" s="27"/>
      <c r="T260" s="27"/>
      <c r="U260" s="27"/>
      <c r="V260" s="1"/>
      <c r="W260" s="1"/>
    </row>
    <row r="261" spans="1:23" s="2" customFormat="1" x14ac:dyDescent="0.2">
      <c r="A261" s="23"/>
      <c r="B261" s="24"/>
      <c r="C261" s="25"/>
      <c r="D261" s="25"/>
      <c r="E261" s="25"/>
      <c r="F261" s="26"/>
      <c r="G261" s="26"/>
      <c r="H261" s="27"/>
      <c r="I261" s="27"/>
      <c r="J261" s="28"/>
      <c r="K261" s="28"/>
      <c r="L261" s="27"/>
      <c r="M261" s="27"/>
      <c r="N261" s="28"/>
      <c r="O261" s="27"/>
      <c r="P261" s="25"/>
      <c r="Q261" s="25"/>
      <c r="R261" s="25"/>
      <c r="S261" s="27"/>
      <c r="T261" s="27"/>
      <c r="U261" s="27"/>
      <c r="V261" s="1"/>
      <c r="W261" s="1"/>
    </row>
    <row r="262" spans="1:23" s="2" customFormat="1" x14ac:dyDescent="0.2">
      <c r="A262" s="23"/>
      <c r="B262" s="24"/>
      <c r="C262" s="25"/>
      <c r="D262" s="25"/>
      <c r="E262" s="25"/>
      <c r="F262" s="26"/>
      <c r="G262" s="26"/>
      <c r="H262" s="27"/>
      <c r="I262" s="27"/>
      <c r="J262" s="28"/>
      <c r="K262" s="28"/>
      <c r="L262" s="27"/>
      <c r="M262" s="27"/>
      <c r="N262" s="28"/>
      <c r="O262" s="27"/>
      <c r="P262" s="25"/>
      <c r="Q262" s="25"/>
      <c r="R262" s="25"/>
      <c r="S262" s="27"/>
      <c r="T262" s="27"/>
      <c r="U262" s="27"/>
      <c r="V262" s="1"/>
      <c r="W262" s="1"/>
    </row>
    <row r="263" spans="1:23" s="2" customFormat="1" x14ac:dyDescent="0.2">
      <c r="A263" s="23"/>
      <c r="B263" s="24"/>
      <c r="C263" s="25"/>
      <c r="D263" s="25"/>
      <c r="E263" s="25"/>
      <c r="F263" s="26"/>
      <c r="G263" s="26"/>
      <c r="H263" s="27"/>
      <c r="I263" s="27"/>
      <c r="J263" s="28"/>
      <c r="K263" s="28"/>
      <c r="L263" s="27"/>
      <c r="M263" s="27"/>
      <c r="N263" s="28"/>
      <c r="O263" s="27"/>
      <c r="P263" s="25"/>
      <c r="Q263" s="25"/>
      <c r="R263" s="25"/>
      <c r="S263" s="27"/>
      <c r="T263" s="27"/>
      <c r="U263" s="27"/>
      <c r="V263" s="1"/>
      <c r="W263" s="1"/>
    </row>
    <row r="264" spans="1:23" s="2" customFormat="1" x14ac:dyDescent="0.2">
      <c r="A264" s="23"/>
      <c r="B264" s="24"/>
      <c r="C264" s="25"/>
      <c r="D264" s="25"/>
      <c r="E264" s="25"/>
      <c r="F264" s="26"/>
      <c r="G264" s="26"/>
      <c r="H264" s="27"/>
      <c r="I264" s="27"/>
      <c r="J264" s="28"/>
      <c r="K264" s="28"/>
      <c r="L264" s="27"/>
      <c r="M264" s="27"/>
      <c r="N264" s="28"/>
      <c r="O264" s="27"/>
      <c r="P264" s="25"/>
      <c r="Q264" s="25"/>
      <c r="R264" s="25"/>
      <c r="S264" s="27"/>
      <c r="T264" s="27"/>
      <c r="U264" s="27"/>
      <c r="V264" s="1"/>
      <c r="W264" s="1"/>
    </row>
    <row r="265" spans="1:23" s="2" customFormat="1" x14ac:dyDescent="0.2">
      <c r="A265" s="23"/>
      <c r="B265" s="24"/>
      <c r="C265" s="25"/>
      <c r="D265" s="25"/>
      <c r="E265" s="25"/>
      <c r="F265" s="26"/>
      <c r="G265" s="26"/>
      <c r="H265" s="27"/>
      <c r="I265" s="27"/>
      <c r="J265" s="28"/>
      <c r="K265" s="28"/>
      <c r="L265" s="27"/>
      <c r="M265" s="27"/>
      <c r="N265" s="28"/>
      <c r="O265" s="27"/>
      <c r="P265" s="25"/>
      <c r="Q265" s="25"/>
      <c r="R265" s="25"/>
      <c r="S265" s="27"/>
      <c r="T265" s="27"/>
      <c r="U265" s="27"/>
      <c r="V265" s="1"/>
      <c r="W265" s="1"/>
    </row>
    <row r="266" spans="1:23" s="2" customFormat="1" x14ac:dyDescent="0.2">
      <c r="A266" s="23"/>
      <c r="B266" s="24"/>
      <c r="C266" s="25"/>
      <c r="D266" s="25"/>
      <c r="E266" s="25"/>
      <c r="F266" s="26"/>
      <c r="G266" s="26"/>
      <c r="H266" s="27"/>
      <c r="I266" s="27"/>
      <c r="J266" s="28"/>
      <c r="K266" s="28"/>
      <c r="L266" s="27"/>
      <c r="M266" s="27"/>
      <c r="N266" s="28"/>
      <c r="O266" s="27"/>
      <c r="P266" s="25"/>
      <c r="Q266" s="25"/>
      <c r="R266" s="25"/>
      <c r="S266" s="27"/>
      <c r="T266" s="27"/>
      <c r="U266" s="27"/>
      <c r="V266" s="1"/>
      <c r="W266" s="1"/>
    </row>
    <row r="267" spans="1:23" s="2" customFormat="1" x14ac:dyDescent="0.2">
      <c r="A267" s="23"/>
      <c r="B267" s="24"/>
      <c r="C267" s="25"/>
      <c r="D267" s="25"/>
      <c r="E267" s="25"/>
      <c r="F267" s="26"/>
      <c r="G267" s="26"/>
      <c r="H267" s="27"/>
      <c r="I267" s="27"/>
      <c r="J267" s="28"/>
      <c r="K267" s="28"/>
      <c r="L267" s="27"/>
      <c r="M267" s="27"/>
      <c r="N267" s="28"/>
      <c r="O267" s="27"/>
      <c r="P267" s="25"/>
      <c r="Q267" s="25"/>
      <c r="R267" s="25"/>
      <c r="S267" s="27"/>
      <c r="T267" s="27"/>
      <c r="U267" s="27"/>
      <c r="V267" s="1"/>
      <c r="W267" s="1"/>
    </row>
    <row r="268" spans="1:23" s="2" customFormat="1" x14ac:dyDescent="0.2">
      <c r="A268" s="23"/>
      <c r="B268" s="24"/>
      <c r="C268" s="25"/>
      <c r="D268" s="25"/>
      <c r="E268" s="25"/>
      <c r="F268" s="26"/>
      <c r="G268" s="26"/>
      <c r="H268" s="27"/>
      <c r="I268" s="27"/>
      <c r="J268" s="28"/>
      <c r="K268" s="28"/>
      <c r="L268" s="27"/>
      <c r="M268" s="27"/>
      <c r="N268" s="28"/>
      <c r="O268" s="27"/>
      <c r="P268" s="25"/>
      <c r="Q268" s="25"/>
      <c r="R268" s="25"/>
      <c r="S268" s="27"/>
      <c r="T268" s="27"/>
      <c r="U268" s="27"/>
      <c r="V268" s="1"/>
      <c r="W268" s="1"/>
    </row>
    <row r="269" spans="1:23" s="2" customFormat="1" x14ac:dyDescent="0.2">
      <c r="A269" s="23"/>
      <c r="B269" s="24"/>
      <c r="C269" s="25"/>
      <c r="D269" s="25"/>
      <c r="E269" s="25"/>
      <c r="F269" s="26"/>
      <c r="G269" s="26"/>
      <c r="H269" s="27"/>
      <c r="I269" s="27"/>
      <c r="J269" s="28"/>
      <c r="K269" s="28"/>
      <c r="L269" s="27"/>
      <c r="M269" s="27"/>
      <c r="N269" s="28"/>
      <c r="O269" s="27"/>
      <c r="P269" s="25"/>
      <c r="Q269" s="25"/>
      <c r="R269" s="25"/>
      <c r="S269" s="27"/>
      <c r="T269" s="27"/>
      <c r="U269" s="27"/>
      <c r="V269" s="1"/>
      <c r="W269" s="1"/>
    </row>
    <row r="270" spans="1:23" s="2" customFormat="1" x14ac:dyDescent="0.2">
      <c r="A270" s="23"/>
      <c r="B270" s="24"/>
      <c r="C270" s="25"/>
      <c r="D270" s="25"/>
      <c r="E270" s="25"/>
      <c r="F270" s="26"/>
      <c r="G270" s="26"/>
      <c r="H270" s="27"/>
      <c r="I270" s="27"/>
      <c r="J270" s="28"/>
      <c r="K270" s="28"/>
      <c r="L270" s="27"/>
      <c r="M270" s="27"/>
      <c r="N270" s="28"/>
      <c r="O270" s="27"/>
      <c r="P270" s="25"/>
      <c r="Q270" s="25"/>
      <c r="R270" s="25"/>
      <c r="S270" s="27"/>
      <c r="T270" s="27"/>
      <c r="U270" s="27"/>
      <c r="V270" s="1"/>
      <c r="W270" s="1"/>
    </row>
    <row r="271" spans="1:23" s="2" customFormat="1" x14ac:dyDescent="0.2">
      <c r="A271" s="23"/>
      <c r="B271" s="24"/>
      <c r="C271" s="25"/>
      <c r="D271" s="25"/>
      <c r="E271" s="25"/>
      <c r="F271" s="26"/>
      <c r="G271" s="26"/>
      <c r="H271" s="27"/>
      <c r="I271" s="27"/>
      <c r="J271" s="28"/>
      <c r="K271" s="28"/>
      <c r="L271" s="27"/>
      <c r="M271" s="27"/>
      <c r="N271" s="28"/>
      <c r="O271" s="27"/>
      <c r="P271" s="25"/>
      <c r="Q271" s="25"/>
      <c r="R271" s="25"/>
      <c r="S271" s="27"/>
      <c r="T271" s="27"/>
      <c r="U271" s="27"/>
      <c r="V271" s="1"/>
      <c r="W271" s="1"/>
    </row>
    <row r="272" spans="1:23" s="2" customFormat="1" x14ac:dyDescent="0.2">
      <c r="A272" s="23"/>
      <c r="B272" s="24"/>
      <c r="C272" s="25"/>
      <c r="D272" s="25"/>
      <c r="E272" s="25"/>
      <c r="F272" s="26"/>
      <c r="G272" s="26"/>
      <c r="H272" s="27"/>
      <c r="I272" s="27"/>
      <c r="J272" s="28"/>
      <c r="K272" s="28"/>
      <c r="L272" s="27"/>
      <c r="M272" s="27"/>
      <c r="N272" s="28"/>
      <c r="O272" s="27"/>
      <c r="P272" s="25"/>
      <c r="Q272" s="25"/>
      <c r="R272" s="25"/>
      <c r="S272" s="27"/>
      <c r="T272" s="27"/>
      <c r="U272" s="27"/>
      <c r="V272" s="1"/>
      <c r="W272" s="1"/>
    </row>
    <row r="273" spans="1:23" s="2" customFormat="1" x14ac:dyDescent="0.2">
      <c r="A273" s="23"/>
      <c r="B273" s="24"/>
      <c r="C273" s="25"/>
      <c r="D273" s="25"/>
      <c r="E273" s="25"/>
      <c r="F273" s="26"/>
      <c r="G273" s="26"/>
      <c r="H273" s="27"/>
      <c r="I273" s="27"/>
      <c r="J273" s="28"/>
      <c r="K273" s="28"/>
      <c r="L273" s="27"/>
      <c r="M273" s="27"/>
      <c r="N273" s="28"/>
      <c r="O273" s="27"/>
      <c r="P273" s="25"/>
      <c r="Q273" s="25"/>
      <c r="R273" s="25"/>
      <c r="S273" s="27"/>
      <c r="T273" s="27"/>
      <c r="U273" s="27"/>
      <c r="V273" s="1"/>
      <c r="W273" s="1"/>
    </row>
    <row r="274" spans="1:23" s="2" customFormat="1" x14ac:dyDescent="0.2">
      <c r="A274" s="23"/>
      <c r="B274" s="24"/>
      <c r="C274" s="25"/>
      <c r="D274" s="25"/>
      <c r="E274" s="25"/>
      <c r="F274" s="26"/>
      <c r="G274" s="26"/>
      <c r="H274" s="27"/>
      <c r="I274" s="27"/>
      <c r="J274" s="28"/>
      <c r="K274" s="28"/>
      <c r="L274" s="27"/>
      <c r="M274" s="27"/>
      <c r="N274" s="28"/>
      <c r="O274" s="27"/>
      <c r="P274" s="25"/>
      <c r="Q274" s="25"/>
      <c r="R274" s="25"/>
      <c r="S274" s="27"/>
      <c r="T274" s="27"/>
      <c r="U274" s="27"/>
      <c r="V274" s="1"/>
      <c r="W274" s="1"/>
    </row>
  </sheetData>
  <mergeCells count="3">
    <mergeCell ref="B2:U2"/>
    <mergeCell ref="B3:U3"/>
    <mergeCell ref="A32:J36"/>
  </mergeCells>
  <printOptions verticalCentered="1"/>
  <pageMargins left="0.62992125984251968" right="0.62992125984251968" top="1.1417322834645669" bottom="1.1417322834645669" header="0.31496062992125984" footer="0"/>
  <pageSetup scale="44" orientation="landscape" r:id="rId1"/>
  <headerFooter scaleWithDoc="0" alignWithMargins="0">
    <oddFooter>&amp;C&amp;P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2"/>
  <sheetViews>
    <sheetView tabSelected="1" topLeftCell="A103" zoomScale="85" zoomScaleNormal="85" zoomScaleSheetLayoutView="85" workbookViewId="0">
      <selection activeCell="C121" sqref="C121"/>
    </sheetView>
  </sheetViews>
  <sheetFormatPr baseColWidth="10" defaultColWidth="10.85546875" defaultRowHeight="15.75" x14ac:dyDescent="0.25"/>
  <cols>
    <col min="1" max="1" width="15.140625" style="56" customWidth="1"/>
    <col min="2" max="2" width="8.28515625" style="57" customWidth="1"/>
    <col min="3" max="3" width="53.28515625" style="58" customWidth="1"/>
    <col min="4" max="4" width="11" style="76" customWidth="1"/>
    <col min="5" max="5" width="30.42578125" style="58" customWidth="1"/>
    <col min="6" max="6" width="30.85546875" style="77" customWidth="1"/>
    <col min="7" max="17" width="10.85546875" style="57"/>
    <col min="18" max="16384" width="10.85546875" style="58"/>
  </cols>
  <sheetData>
    <row r="1" spans="1:6" ht="33" customHeight="1" x14ac:dyDescent="0.25">
      <c r="B1" s="304" t="s">
        <v>69</v>
      </c>
      <c r="C1" s="305"/>
      <c r="D1" s="305"/>
      <c r="E1" s="305"/>
      <c r="F1" s="306"/>
    </row>
    <row r="2" spans="1:6" ht="21.75" customHeight="1" x14ac:dyDescent="0.25">
      <c r="A2" s="58"/>
      <c r="B2" s="307" t="s">
        <v>70</v>
      </c>
      <c r="C2" s="308"/>
      <c r="D2" s="308"/>
      <c r="E2" s="308"/>
      <c r="F2" s="309"/>
    </row>
    <row r="3" spans="1:6" ht="63" customHeight="1" thickBot="1" x14ac:dyDescent="0.3">
      <c r="A3" s="288" t="s">
        <v>71</v>
      </c>
      <c r="B3" s="80" t="s">
        <v>72</v>
      </c>
      <c r="C3" s="80" t="s">
        <v>73</v>
      </c>
      <c r="D3" s="80" t="s">
        <v>74</v>
      </c>
      <c r="E3" s="80" t="s">
        <v>75</v>
      </c>
      <c r="F3" s="81" t="s">
        <v>76</v>
      </c>
    </row>
    <row r="4" spans="1:6" ht="24.75" customHeight="1" x14ac:dyDescent="0.25">
      <c r="A4" s="82" t="s">
        <v>25</v>
      </c>
      <c r="B4" s="83">
        <v>1</v>
      </c>
      <c r="C4" s="60" t="s">
        <v>77</v>
      </c>
      <c r="D4" s="61" t="s">
        <v>78</v>
      </c>
      <c r="E4" s="290"/>
      <c r="F4" s="84">
        <f>E4*30</f>
        <v>0</v>
      </c>
    </row>
    <row r="5" spans="1:6" ht="24.75" customHeight="1" x14ac:dyDescent="0.25">
      <c r="A5" s="82" t="s">
        <v>25</v>
      </c>
      <c r="B5" s="83">
        <v>2</v>
      </c>
      <c r="C5" s="60" t="s">
        <v>79</v>
      </c>
      <c r="D5" s="61" t="s">
        <v>78</v>
      </c>
      <c r="E5" s="291"/>
      <c r="F5" s="84">
        <f t="shared" ref="F5:F68" si="0">E5*30</f>
        <v>0</v>
      </c>
    </row>
    <row r="6" spans="1:6" ht="24.75" customHeight="1" x14ac:dyDescent="0.25">
      <c r="A6" s="82" t="s">
        <v>24</v>
      </c>
      <c r="B6" s="83">
        <v>3</v>
      </c>
      <c r="C6" s="60" t="s">
        <v>80</v>
      </c>
      <c r="D6" s="61" t="s">
        <v>78</v>
      </c>
      <c r="E6" s="292"/>
      <c r="F6" s="84">
        <f t="shared" si="0"/>
        <v>0</v>
      </c>
    </row>
    <row r="7" spans="1:6" ht="24.75" customHeight="1" x14ac:dyDescent="0.25">
      <c r="A7" s="82" t="s">
        <v>24</v>
      </c>
      <c r="B7" s="83">
        <v>4</v>
      </c>
      <c r="C7" s="63" t="s">
        <v>81</v>
      </c>
      <c r="D7" s="61" t="s">
        <v>78</v>
      </c>
      <c r="E7" s="292"/>
      <c r="F7" s="84">
        <f t="shared" si="0"/>
        <v>0</v>
      </c>
    </row>
    <row r="8" spans="1:6" ht="24.75" customHeight="1" x14ac:dyDescent="0.25">
      <c r="A8" s="82" t="s">
        <v>25</v>
      </c>
      <c r="B8" s="83">
        <v>5</v>
      </c>
      <c r="C8" s="60" t="s">
        <v>82</v>
      </c>
      <c r="D8" s="61" t="s">
        <v>78</v>
      </c>
      <c r="E8" s="291"/>
      <c r="F8" s="84">
        <f t="shared" si="0"/>
        <v>0</v>
      </c>
    </row>
    <row r="9" spans="1:6" ht="24.75" customHeight="1" x14ac:dyDescent="0.25">
      <c r="A9" s="82" t="s">
        <v>25</v>
      </c>
      <c r="B9" s="83">
        <v>6</v>
      </c>
      <c r="C9" s="60" t="s">
        <v>83</v>
      </c>
      <c r="D9" s="61" t="s">
        <v>78</v>
      </c>
      <c r="E9" s="292"/>
      <c r="F9" s="84">
        <f t="shared" si="0"/>
        <v>0</v>
      </c>
    </row>
    <row r="10" spans="1:6" ht="24.75" customHeight="1" x14ac:dyDescent="0.25">
      <c r="A10" s="82" t="s">
        <v>24</v>
      </c>
      <c r="B10" s="83">
        <v>7</v>
      </c>
      <c r="C10" s="60" t="s">
        <v>84</v>
      </c>
      <c r="D10" s="61" t="s">
        <v>78</v>
      </c>
      <c r="E10" s="292"/>
      <c r="F10" s="84">
        <f t="shared" si="0"/>
        <v>0</v>
      </c>
    </row>
    <row r="11" spans="1:6" ht="24.75" customHeight="1" x14ac:dyDescent="0.25">
      <c r="A11" s="82" t="s">
        <v>24</v>
      </c>
      <c r="B11" s="83">
        <v>8</v>
      </c>
      <c r="C11" s="63" t="s">
        <v>85</v>
      </c>
      <c r="D11" s="61" t="s">
        <v>78</v>
      </c>
      <c r="E11" s="292"/>
      <c r="F11" s="84">
        <f t="shared" si="0"/>
        <v>0</v>
      </c>
    </row>
    <row r="12" spans="1:6" ht="24.75" customHeight="1" x14ac:dyDescent="0.25">
      <c r="A12" s="82" t="s">
        <v>25</v>
      </c>
      <c r="B12" s="83">
        <v>9</v>
      </c>
      <c r="C12" s="63" t="s">
        <v>86</v>
      </c>
      <c r="D12" s="61" t="s">
        <v>78</v>
      </c>
      <c r="E12" s="292"/>
      <c r="F12" s="84">
        <f t="shared" si="0"/>
        <v>0</v>
      </c>
    </row>
    <row r="13" spans="1:6" ht="24.75" customHeight="1" x14ac:dyDescent="0.25">
      <c r="A13" s="82" t="s">
        <v>25</v>
      </c>
      <c r="B13" s="83">
        <v>10</v>
      </c>
      <c r="C13" s="63" t="s">
        <v>87</v>
      </c>
      <c r="D13" s="61" t="s">
        <v>78</v>
      </c>
      <c r="E13" s="292"/>
      <c r="F13" s="84">
        <f t="shared" si="0"/>
        <v>0</v>
      </c>
    </row>
    <row r="14" spans="1:6" ht="35.25" customHeight="1" x14ac:dyDescent="0.25">
      <c r="A14" s="82" t="s">
        <v>24</v>
      </c>
      <c r="B14" s="83">
        <v>11</v>
      </c>
      <c r="C14" s="63" t="s">
        <v>88</v>
      </c>
      <c r="D14" s="61" t="s">
        <v>78</v>
      </c>
      <c r="E14" s="292"/>
      <c r="F14" s="84">
        <f t="shared" si="0"/>
        <v>0</v>
      </c>
    </row>
    <row r="15" spans="1:6" ht="24.75" customHeight="1" x14ac:dyDescent="0.25">
      <c r="A15" s="82" t="s">
        <v>25</v>
      </c>
      <c r="B15" s="83">
        <v>12</v>
      </c>
      <c r="C15" s="63" t="s">
        <v>89</v>
      </c>
      <c r="D15" s="61" t="s">
        <v>78</v>
      </c>
      <c r="E15" s="292"/>
      <c r="F15" s="84">
        <f t="shared" si="0"/>
        <v>0</v>
      </c>
    </row>
    <row r="16" spans="1:6" ht="24.75" customHeight="1" x14ac:dyDescent="0.25">
      <c r="A16" s="82" t="s">
        <v>24</v>
      </c>
      <c r="B16" s="83">
        <v>13</v>
      </c>
      <c r="C16" s="63" t="s">
        <v>90</v>
      </c>
      <c r="D16" s="61" t="s">
        <v>78</v>
      </c>
      <c r="E16" s="292"/>
      <c r="F16" s="84">
        <f t="shared" si="0"/>
        <v>0</v>
      </c>
    </row>
    <row r="17" spans="1:6" ht="24.75" customHeight="1" x14ac:dyDescent="0.25">
      <c r="A17" s="82" t="s">
        <v>24</v>
      </c>
      <c r="B17" s="83">
        <v>14</v>
      </c>
      <c r="C17" s="63" t="s">
        <v>91</v>
      </c>
      <c r="D17" s="61" t="s">
        <v>78</v>
      </c>
      <c r="E17" s="292"/>
      <c r="F17" s="84">
        <f t="shared" si="0"/>
        <v>0</v>
      </c>
    </row>
    <row r="18" spans="1:6" ht="31.5" customHeight="1" x14ac:dyDescent="0.25">
      <c r="A18" s="82" t="s">
        <v>24</v>
      </c>
      <c r="B18" s="83">
        <v>15</v>
      </c>
      <c r="C18" s="63" t="s">
        <v>92</v>
      </c>
      <c r="D18" s="61" t="s">
        <v>78</v>
      </c>
      <c r="E18" s="292"/>
      <c r="F18" s="84">
        <f t="shared" si="0"/>
        <v>0</v>
      </c>
    </row>
    <row r="19" spans="1:6" ht="36" customHeight="1" x14ac:dyDescent="0.25">
      <c r="A19" s="82" t="s">
        <v>25</v>
      </c>
      <c r="B19" s="83">
        <v>16</v>
      </c>
      <c r="C19" s="63" t="s">
        <v>93</v>
      </c>
      <c r="D19" s="61" t="s">
        <v>78</v>
      </c>
      <c r="E19" s="292"/>
      <c r="F19" s="84">
        <f t="shared" si="0"/>
        <v>0</v>
      </c>
    </row>
    <row r="20" spans="1:6" ht="36.75" customHeight="1" x14ac:dyDescent="0.25">
      <c r="A20" s="82" t="s">
        <v>25</v>
      </c>
      <c r="B20" s="83">
        <v>17</v>
      </c>
      <c r="C20" s="63" t="s">
        <v>94</v>
      </c>
      <c r="D20" s="61" t="s">
        <v>78</v>
      </c>
      <c r="E20" s="292"/>
      <c r="F20" s="84">
        <f t="shared" si="0"/>
        <v>0</v>
      </c>
    </row>
    <row r="21" spans="1:6" ht="34.5" customHeight="1" x14ac:dyDescent="0.25">
      <c r="A21" s="90" t="s">
        <v>24</v>
      </c>
      <c r="B21" s="91">
        <v>18</v>
      </c>
      <c r="C21" s="62" t="s">
        <v>95</v>
      </c>
      <c r="D21" s="92" t="s">
        <v>78</v>
      </c>
      <c r="E21" s="292"/>
      <c r="F21" s="93">
        <f t="shared" si="0"/>
        <v>0</v>
      </c>
    </row>
    <row r="22" spans="1:6" s="57" customFormat="1" ht="25.5" customHeight="1" thickBot="1" x14ac:dyDescent="0.3">
      <c r="A22" s="105"/>
      <c r="B22" s="106" t="s">
        <v>64</v>
      </c>
      <c r="C22" s="107" t="s">
        <v>96</v>
      </c>
      <c r="D22" s="106"/>
      <c r="E22" s="278"/>
      <c r="F22" s="108"/>
    </row>
    <row r="23" spans="1:6" ht="24.75" customHeight="1" x14ac:dyDescent="0.25">
      <c r="A23" s="94" t="s">
        <v>25</v>
      </c>
      <c r="B23" s="95">
        <v>19</v>
      </c>
      <c r="C23" s="64" t="s">
        <v>97</v>
      </c>
      <c r="D23" s="59" t="s">
        <v>78</v>
      </c>
      <c r="E23" s="293"/>
      <c r="F23" s="96">
        <f t="shared" si="0"/>
        <v>0</v>
      </c>
    </row>
    <row r="24" spans="1:6" ht="24.75" customHeight="1" x14ac:dyDescent="0.25">
      <c r="A24" s="82" t="s">
        <v>25</v>
      </c>
      <c r="B24" s="83">
        <v>20</v>
      </c>
      <c r="C24" s="60" t="s">
        <v>98</v>
      </c>
      <c r="D24" s="61" t="s">
        <v>78</v>
      </c>
      <c r="E24" s="291"/>
      <c r="F24" s="84">
        <f t="shared" si="0"/>
        <v>0</v>
      </c>
    </row>
    <row r="25" spans="1:6" ht="24.75" customHeight="1" x14ac:dyDescent="0.25">
      <c r="A25" s="82" t="s">
        <v>25</v>
      </c>
      <c r="B25" s="83">
        <f>+B24+1</f>
        <v>21</v>
      </c>
      <c r="C25" s="60" t="s">
        <v>99</v>
      </c>
      <c r="D25" s="61" t="s">
        <v>78</v>
      </c>
      <c r="E25" s="291"/>
      <c r="F25" s="84">
        <f t="shared" si="0"/>
        <v>0</v>
      </c>
    </row>
    <row r="26" spans="1:6" ht="24.75" customHeight="1" x14ac:dyDescent="0.25">
      <c r="A26" s="82" t="s">
        <v>24</v>
      </c>
      <c r="B26" s="83">
        <f>B25+1</f>
        <v>22</v>
      </c>
      <c r="C26" s="60" t="s">
        <v>100</v>
      </c>
      <c r="D26" s="61" t="s">
        <v>78</v>
      </c>
      <c r="E26" s="291"/>
      <c r="F26" s="84">
        <f t="shared" si="0"/>
        <v>0</v>
      </c>
    </row>
    <row r="27" spans="1:6" ht="24.75" customHeight="1" x14ac:dyDescent="0.25">
      <c r="A27" s="82" t="s">
        <v>24</v>
      </c>
      <c r="B27" s="83">
        <f t="shared" ref="B27:B48" si="1">B26+1</f>
        <v>23</v>
      </c>
      <c r="C27" s="60" t="s">
        <v>101</v>
      </c>
      <c r="D27" s="61" t="s">
        <v>78</v>
      </c>
      <c r="E27" s="291"/>
      <c r="F27" s="84">
        <f t="shared" si="0"/>
        <v>0</v>
      </c>
    </row>
    <row r="28" spans="1:6" ht="31.5" customHeight="1" x14ac:dyDescent="0.25">
      <c r="A28" s="82" t="s">
        <v>24</v>
      </c>
      <c r="B28" s="83">
        <f t="shared" si="1"/>
        <v>24</v>
      </c>
      <c r="C28" s="60" t="s">
        <v>102</v>
      </c>
      <c r="D28" s="61" t="s">
        <v>78</v>
      </c>
      <c r="E28" s="291"/>
      <c r="F28" s="84">
        <f t="shared" si="0"/>
        <v>0</v>
      </c>
    </row>
    <row r="29" spans="1:6" ht="24.75" customHeight="1" x14ac:dyDescent="0.25">
      <c r="A29" s="82" t="s">
        <v>24</v>
      </c>
      <c r="B29" s="83">
        <f t="shared" si="1"/>
        <v>25</v>
      </c>
      <c r="C29" s="60" t="s">
        <v>103</v>
      </c>
      <c r="D29" s="61" t="s">
        <v>78</v>
      </c>
      <c r="E29" s="291"/>
      <c r="F29" s="84">
        <f t="shared" si="0"/>
        <v>0</v>
      </c>
    </row>
    <row r="30" spans="1:6" ht="24.75" customHeight="1" x14ac:dyDescent="0.25">
      <c r="A30" s="82" t="s">
        <v>25</v>
      </c>
      <c r="B30" s="83">
        <f t="shared" si="1"/>
        <v>26</v>
      </c>
      <c r="C30" s="60" t="s">
        <v>104</v>
      </c>
      <c r="D30" s="61" t="s">
        <v>78</v>
      </c>
      <c r="E30" s="291"/>
      <c r="F30" s="84">
        <f t="shared" si="0"/>
        <v>0</v>
      </c>
    </row>
    <row r="31" spans="1:6" ht="24.75" customHeight="1" x14ac:dyDescent="0.25">
      <c r="A31" s="82" t="s">
        <v>24</v>
      </c>
      <c r="B31" s="83">
        <f t="shared" si="1"/>
        <v>27</v>
      </c>
      <c r="C31" s="60" t="s">
        <v>105</v>
      </c>
      <c r="D31" s="61" t="s">
        <v>78</v>
      </c>
      <c r="E31" s="291"/>
      <c r="F31" s="84">
        <f t="shared" si="0"/>
        <v>0</v>
      </c>
    </row>
    <row r="32" spans="1:6" ht="33" customHeight="1" x14ac:dyDescent="0.25">
      <c r="A32" s="82" t="s">
        <v>24</v>
      </c>
      <c r="B32" s="83">
        <f t="shared" si="1"/>
        <v>28</v>
      </c>
      <c r="C32" s="60" t="s">
        <v>106</v>
      </c>
      <c r="D32" s="61" t="s">
        <v>78</v>
      </c>
      <c r="E32" s="291"/>
      <c r="F32" s="84">
        <f t="shared" si="0"/>
        <v>0</v>
      </c>
    </row>
    <row r="33" spans="1:6" ht="33.75" customHeight="1" x14ac:dyDescent="0.25">
      <c r="A33" s="82" t="s">
        <v>25</v>
      </c>
      <c r="B33" s="83">
        <f t="shared" si="1"/>
        <v>29</v>
      </c>
      <c r="C33" s="60" t="s">
        <v>107</v>
      </c>
      <c r="D33" s="61" t="s">
        <v>78</v>
      </c>
      <c r="E33" s="291"/>
      <c r="F33" s="84">
        <f t="shared" si="0"/>
        <v>0</v>
      </c>
    </row>
    <row r="34" spans="1:6" ht="24.75" customHeight="1" x14ac:dyDescent="0.25">
      <c r="A34" s="82" t="s">
        <v>25</v>
      </c>
      <c r="B34" s="83">
        <f t="shared" si="1"/>
        <v>30</v>
      </c>
      <c r="C34" s="60" t="s">
        <v>108</v>
      </c>
      <c r="D34" s="61" t="s">
        <v>78</v>
      </c>
      <c r="E34" s="291"/>
      <c r="F34" s="84">
        <f t="shared" si="0"/>
        <v>0</v>
      </c>
    </row>
    <row r="35" spans="1:6" ht="24.75" customHeight="1" x14ac:dyDescent="0.25">
      <c r="A35" s="82" t="s">
        <v>25</v>
      </c>
      <c r="B35" s="83">
        <f t="shared" si="1"/>
        <v>31</v>
      </c>
      <c r="C35" s="60" t="s">
        <v>109</v>
      </c>
      <c r="D35" s="61" t="s">
        <v>78</v>
      </c>
      <c r="E35" s="291"/>
      <c r="F35" s="84">
        <f t="shared" si="0"/>
        <v>0</v>
      </c>
    </row>
    <row r="36" spans="1:6" ht="24.75" customHeight="1" x14ac:dyDescent="0.25">
      <c r="A36" s="82" t="s">
        <v>25</v>
      </c>
      <c r="B36" s="83">
        <f t="shared" si="1"/>
        <v>32</v>
      </c>
      <c r="C36" s="60" t="s">
        <v>110</v>
      </c>
      <c r="D36" s="61" t="s">
        <v>78</v>
      </c>
      <c r="E36" s="291"/>
      <c r="F36" s="84">
        <f t="shared" si="0"/>
        <v>0</v>
      </c>
    </row>
    <row r="37" spans="1:6" ht="24.75" customHeight="1" x14ac:dyDescent="0.25">
      <c r="A37" s="82" t="s">
        <v>25</v>
      </c>
      <c r="B37" s="83">
        <f t="shared" si="1"/>
        <v>33</v>
      </c>
      <c r="C37" s="60" t="s">
        <v>111</v>
      </c>
      <c r="D37" s="61" t="s">
        <v>78</v>
      </c>
      <c r="E37" s="291"/>
      <c r="F37" s="84">
        <f t="shared" si="0"/>
        <v>0</v>
      </c>
    </row>
    <row r="38" spans="1:6" ht="24.75" customHeight="1" x14ac:dyDescent="0.25">
      <c r="A38" s="82" t="s">
        <v>24</v>
      </c>
      <c r="B38" s="83">
        <f t="shared" si="1"/>
        <v>34</v>
      </c>
      <c r="C38" s="60" t="s">
        <v>112</v>
      </c>
      <c r="D38" s="61" t="s">
        <v>78</v>
      </c>
      <c r="E38" s="291"/>
      <c r="F38" s="84">
        <f t="shared" si="0"/>
        <v>0</v>
      </c>
    </row>
    <row r="39" spans="1:6" ht="24.75" customHeight="1" x14ac:dyDescent="0.25">
      <c r="A39" s="82" t="s">
        <v>25</v>
      </c>
      <c r="B39" s="83">
        <f t="shared" si="1"/>
        <v>35</v>
      </c>
      <c r="C39" s="60" t="s">
        <v>113</v>
      </c>
      <c r="D39" s="61" t="s">
        <v>78</v>
      </c>
      <c r="E39" s="291"/>
      <c r="F39" s="84">
        <f t="shared" si="0"/>
        <v>0</v>
      </c>
    </row>
    <row r="40" spans="1:6" ht="24.75" customHeight="1" x14ac:dyDescent="0.25">
      <c r="A40" s="82" t="s">
        <v>24</v>
      </c>
      <c r="B40" s="83">
        <f t="shared" si="1"/>
        <v>36</v>
      </c>
      <c r="C40" s="60" t="s">
        <v>114</v>
      </c>
      <c r="D40" s="61" t="s">
        <v>78</v>
      </c>
      <c r="E40" s="291"/>
      <c r="F40" s="84">
        <f t="shared" si="0"/>
        <v>0</v>
      </c>
    </row>
    <row r="41" spans="1:6" ht="24.75" customHeight="1" x14ac:dyDescent="0.25">
      <c r="A41" s="82" t="s">
        <v>25</v>
      </c>
      <c r="B41" s="83">
        <f t="shared" si="1"/>
        <v>37</v>
      </c>
      <c r="C41" s="60" t="s">
        <v>115</v>
      </c>
      <c r="D41" s="61" t="s">
        <v>78</v>
      </c>
      <c r="E41" s="291"/>
      <c r="F41" s="84">
        <f t="shared" si="0"/>
        <v>0</v>
      </c>
    </row>
    <row r="42" spans="1:6" ht="24.75" customHeight="1" x14ac:dyDescent="0.25">
      <c r="A42" s="82" t="s">
        <v>25</v>
      </c>
      <c r="B42" s="83">
        <f t="shared" si="1"/>
        <v>38</v>
      </c>
      <c r="C42" s="60" t="s">
        <v>116</v>
      </c>
      <c r="D42" s="61" t="s">
        <v>78</v>
      </c>
      <c r="E42" s="291"/>
      <c r="F42" s="84">
        <f t="shared" si="0"/>
        <v>0</v>
      </c>
    </row>
    <row r="43" spans="1:6" ht="24.75" customHeight="1" x14ac:dyDescent="0.25">
      <c r="A43" s="82" t="s">
        <v>25</v>
      </c>
      <c r="B43" s="83">
        <f t="shared" si="1"/>
        <v>39</v>
      </c>
      <c r="C43" s="60" t="s">
        <v>117</v>
      </c>
      <c r="D43" s="61" t="s">
        <v>78</v>
      </c>
      <c r="E43" s="291"/>
      <c r="F43" s="84">
        <f t="shared" si="0"/>
        <v>0</v>
      </c>
    </row>
    <row r="44" spans="1:6" ht="24.75" customHeight="1" x14ac:dyDescent="0.25">
      <c r="A44" s="82" t="s">
        <v>24</v>
      </c>
      <c r="B44" s="83">
        <f t="shared" si="1"/>
        <v>40</v>
      </c>
      <c r="C44" s="60" t="s">
        <v>118</v>
      </c>
      <c r="D44" s="61" t="s">
        <v>78</v>
      </c>
      <c r="E44" s="291"/>
      <c r="F44" s="84">
        <f t="shared" si="0"/>
        <v>0</v>
      </c>
    </row>
    <row r="45" spans="1:6" ht="24" customHeight="1" x14ac:dyDescent="0.25">
      <c r="A45" s="82" t="s">
        <v>25</v>
      </c>
      <c r="B45" s="83">
        <f t="shared" si="1"/>
        <v>41</v>
      </c>
      <c r="C45" s="60" t="s">
        <v>119</v>
      </c>
      <c r="D45" s="61" t="s">
        <v>78</v>
      </c>
      <c r="E45" s="291"/>
      <c r="F45" s="84">
        <f t="shared" si="0"/>
        <v>0</v>
      </c>
    </row>
    <row r="46" spans="1:6" ht="31.5" customHeight="1" x14ac:dyDescent="0.25">
      <c r="A46" s="82" t="s">
        <v>24</v>
      </c>
      <c r="B46" s="83">
        <f t="shared" si="1"/>
        <v>42</v>
      </c>
      <c r="C46" s="60" t="s">
        <v>120</v>
      </c>
      <c r="D46" s="61" t="s">
        <v>78</v>
      </c>
      <c r="E46" s="291"/>
      <c r="F46" s="84">
        <f t="shared" si="0"/>
        <v>0</v>
      </c>
    </row>
    <row r="47" spans="1:6" ht="39.75" customHeight="1" x14ac:dyDescent="0.25">
      <c r="A47" s="82" t="s">
        <v>25</v>
      </c>
      <c r="B47" s="83">
        <f t="shared" si="1"/>
        <v>43</v>
      </c>
      <c r="C47" s="60" t="s">
        <v>121</v>
      </c>
      <c r="D47" s="61" t="s">
        <v>78</v>
      </c>
      <c r="E47" s="291"/>
      <c r="F47" s="84">
        <f t="shared" si="0"/>
        <v>0</v>
      </c>
    </row>
    <row r="48" spans="1:6" ht="24.75" customHeight="1" x14ac:dyDescent="0.25">
      <c r="A48" s="82" t="s">
        <v>25</v>
      </c>
      <c r="B48" s="83">
        <f t="shared" si="1"/>
        <v>44</v>
      </c>
      <c r="C48" s="60" t="s">
        <v>122</v>
      </c>
      <c r="D48" s="61" t="s">
        <v>78</v>
      </c>
      <c r="E48" s="291"/>
      <c r="F48" s="84">
        <f>E48*30</f>
        <v>0</v>
      </c>
    </row>
    <row r="49" spans="1:6" ht="24.75" customHeight="1" thickBot="1" x14ac:dyDescent="0.3">
      <c r="A49" s="82" t="s">
        <v>25</v>
      </c>
      <c r="B49" s="83">
        <v>45</v>
      </c>
      <c r="C49" s="60" t="s">
        <v>123</v>
      </c>
      <c r="D49" s="61" t="s">
        <v>78</v>
      </c>
      <c r="E49" s="294"/>
      <c r="F49" s="84">
        <f>E49*30</f>
        <v>0</v>
      </c>
    </row>
    <row r="50" spans="1:6" s="57" customFormat="1" ht="25.5" customHeight="1" thickBot="1" x14ac:dyDescent="0.3">
      <c r="A50" s="105"/>
      <c r="B50" s="106" t="s">
        <v>64</v>
      </c>
      <c r="C50" s="107" t="s">
        <v>124</v>
      </c>
      <c r="D50" s="106"/>
      <c r="E50" s="278"/>
      <c r="F50" s="108"/>
    </row>
    <row r="51" spans="1:6" ht="24.75" customHeight="1" x14ac:dyDescent="0.25">
      <c r="A51" s="82" t="s">
        <v>24</v>
      </c>
      <c r="B51" s="83">
        <v>46</v>
      </c>
      <c r="C51" s="60" t="s">
        <v>125</v>
      </c>
      <c r="D51" s="61" t="s">
        <v>78</v>
      </c>
      <c r="E51" s="293"/>
      <c r="F51" s="84">
        <f t="shared" si="0"/>
        <v>0</v>
      </c>
    </row>
    <row r="52" spans="1:6" ht="24.75" customHeight="1" x14ac:dyDescent="0.25">
      <c r="A52" s="82" t="s">
        <v>24</v>
      </c>
      <c r="B52" s="83">
        <f>B51+1</f>
        <v>47</v>
      </c>
      <c r="C52" s="60" t="s">
        <v>126</v>
      </c>
      <c r="D52" s="61" t="s">
        <v>78</v>
      </c>
      <c r="E52" s="291"/>
      <c r="F52" s="84">
        <f t="shared" si="0"/>
        <v>0</v>
      </c>
    </row>
    <row r="53" spans="1:6" ht="24.75" customHeight="1" x14ac:dyDescent="0.25">
      <c r="A53" s="82" t="s">
        <v>24</v>
      </c>
      <c r="B53" s="83">
        <f t="shared" ref="B53:B60" si="2">B52+1</f>
        <v>48</v>
      </c>
      <c r="C53" s="60" t="s">
        <v>127</v>
      </c>
      <c r="D53" s="61" t="s">
        <v>78</v>
      </c>
      <c r="E53" s="291"/>
      <c r="F53" s="84">
        <f t="shared" si="0"/>
        <v>0</v>
      </c>
    </row>
    <row r="54" spans="1:6" ht="24.75" customHeight="1" x14ac:dyDescent="0.25">
      <c r="A54" s="82" t="s">
        <v>25</v>
      </c>
      <c r="B54" s="83">
        <f t="shared" si="2"/>
        <v>49</v>
      </c>
      <c r="C54" s="60" t="s">
        <v>128</v>
      </c>
      <c r="D54" s="61" t="s">
        <v>78</v>
      </c>
      <c r="E54" s="291"/>
      <c r="F54" s="84">
        <f t="shared" si="0"/>
        <v>0</v>
      </c>
    </row>
    <row r="55" spans="1:6" ht="24.75" customHeight="1" x14ac:dyDescent="0.25">
      <c r="A55" s="82" t="s">
        <v>25</v>
      </c>
      <c r="B55" s="83">
        <f t="shared" si="2"/>
        <v>50</v>
      </c>
      <c r="C55" s="60" t="s">
        <v>129</v>
      </c>
      <c r="D55" s="61" t="s">
        <v>78</v>
      </c>
      <c r="E55" s="291"/>
      <c r="F55" s="84">
        <f t="shared" si="0"/>
        <v>0</v>
      </c>
    </row>
    <row r="56" spans="1:6" ht="24.75" customHeight="1" x14ac:dyDescent="0.25">
      <c r="A56" s="82" t="s">
        <v>24</v>
      </c>
      <c r="B56" s="83">
        <f t="shared" si="2"/>
        <v>51</v>
      </c>
      <c r="C56" s="60" t="s">
        <v>130</v>
      </c>
      <c r="D56" s="61" t="s">
        <v>78</v>
      </c>
      <c r="E56" s="291"/>
      <c r="F56" s="84">
        <f t="shared" si="0"/>
        <v>0</v>
      </c>
    </row>
    <row r="57" spans="1:6" ht="24.75" customHeight="1" x14ac:dyDescent="0.25">
      <c r="A57" s="82" t="s">
        <v>25</v>
      </c>
      <c r="B57" s="83">
        <f t="shared" si="2"/>
        <v>52</v>
      </c>
      <c r="C57" s="60" t="s">
        <v>131</v>
      </c>
      <c r="D57" s="61" t="s">
        <v>78</v>
      </c>
      <c r="E57" s="291"/>
      <c r="F57" s="84">
        <f t="shared" si="0"/>
        <v>0</v>
      </c>
    </row>
    <row r="58" spans="1:6" ht="24.75" customHeight="1" x14ac:dyDescent="0.25">
      <c r="A58" s="82" t="s">
        <v>25</v>
      </c>
      <c r="B58" s="83">
        <f t="shared" si="2"/>
        <v>53</v>
      </c>
      <c r="C58" s="60" t="s">
        <v>132</v>
      </c>
      <c r="D58" s="61" t="s">
        <v>78</v>
      </c>
      <c r="E58" s="291"/>
      <c r="F58" s="84">
        <f t="shared" si="0"/>
        <v>0</v>
      </c>
    </row>
    <row r="59" spans="1:6" ht="24.75" customHeight="1" x14ac:dyDescent="0.25">
      <c r="A59" s="82" t="s">
        <v>25</v>
      </c>
      <c r="B59" s="83">
        <f t="shared" si="2"/>
        <v>54</v>
      </c>
      <c r="C59" s="60" t="s">
        <v>133</v>
      </c>
      <c r="D59" s="61" t="s">
        <v>78</v>
      </c>
      <c r="E59" s="291"/>
      <c r="F59" s="84">
        <f t="shared" si="0"/>
        <v>0</v>
      </c>
    </row>
    <row r="60" spans="1:6" ht="24.75" customHeight="1" thickBot="1" x14ac:dyDescent="0.3">
      <c r="A60" s="82" t="s">
        <v>24</v>
      </c>
      <c r="B60" s="83">
        <f t="shared" si="2"/>
        <v>55</v>
      </c>
      <c r="C60" s="63" t="s">
        <v>134</v>
      </c>
      <c r="D60" s="61" t="s">
        <v>78</v>
      </c>
      <c r="E60" s="294"/>
      <c r="F60" s="84">
        <f t="shared" si="0"/>
        <v>0</v>
      </c>
    </row>
    <row r="61" spans="1:6" s="57" customFormat="1" ht="25.5" customHeight="1" thickBot="1" x14ac:dyDescent="0.3">
      <c r="A61" s="105"/>
      <c r="B61" s="106" t="s">
        <v>64</v>
      </c>
      <c r="C61" s="107" t="s">
        <v>135</v>
      </c>
      <c r="D61" s="106"/>
      <c r="E61" s="278"/>
      <c r="F61" s="108"/>
    </row>
    <row r="62" spans="1:6" ht="24.75" customHeight="1" x14ac:dyDescent="0.25">
      <c r="A62" s="82" t="s">
        <v>24</v>
      </c>
      <c r="B62" s="85">
        <v>56</v>
      </c>
      <c r="C62" s="68" t="s">
        <v>136</v>
      </c>
      <c r="D62" s="66" t="s">
        <v>78</v>
      </c>
      <c r="E62" s="295"/>
      <c r="F62" s="84">
        <f t="shared" si="0"/>
        <v>0</v>
      </c>
    </row>
    <row r="63" spans="1:6" ht="24.75" customHeight="1" x14ac:dyDescent="0.25">
      <c r="A63" s="82" t="s">
        <v>24</v>
      </c>
      <c r="B63" s="85">
        <f>B62+1</f>
        <v>57</v>
      </c>
      <c r="C63" s="65" t="s">
        <v>137</v>
      </c>
      <c r="D63" s="66" t="s">
        <v>78</v>
      </c>
      <c r="E63" s="296"/>
      <c r="F63" s="84">
        <f t="shared" si="0"/>
        <v>0</v>
      </c>
    </row>
    <row r="64" spans="1:6" ht="24.75" customHeight="1" x14ac:dyDescent="0.25">
      <c r="A64" s="82" t="s">
        <v>25</v>
      </c>
      <c r="B64" s="85">
        <f t="shared" ref="B64:B85" si="3">B63+1</f>
        <v>58</v>
      </c>
      <c r="C64" s="65" t="s">
        <v>138</v>
      </c>
      <c r="D64" s="66" t="s">
        <v>78</v>
      </c>
      <c r="E64" s="296"/>
      <c r="F64" s="84">
        <f t="shared" si="0"/>
        <v>0</v>
      </c>
    </row>
    <row r="65" spans="1:6" ht="24.75" customHeight="1" x14ac:dyDescent="0.25">
      <c r="A65" s="82" t="s">
        <v>25</v>
      </c>
      <c r="B65" s="85">
        <f t="shared" si="3"/>
        <v>59</v>
      </c>
      <c r="C65" s="65" t="s">
        <v>139</v>
      </c>
      <c r="D65" s="66" t="s">
        <v>78</v>
      </c>
      <c r="E65" s="296"/>
      <c r="F65" s="84">
        <f t="shared" si="0"/>
        <v>0</v>
      </c>
    </row>
    <row r="66" spans="1:6" ht="24.75" customHeight="1" x14ac:dyDescent="0.25">
      <c r="A66" s="82" t="s">
        <v>25</v>
      </c>
      <c r="B66" s="85">
        <f t="shared" si="3"/>
        <v>60</v>
      </c>
      <c r="C66" s="65" t="s">
        <v>140</v>
      </c>
      <c r="D66" s="66" t="s">
        <v>78</v>
      </c>
      <c r="E66" s="296"/>
      <c r="F66" s="84">
        <f t="shared" si="0"/>
        <v>0</v>
      </c>
    </row>
    <row r="67" spans="1:6" ht="24.75" customHeight="1" x14ac:dyDescent="0.25">
      <c r="A67" s="82" t="s">
        <v>25</v>
      </c>
      <c r="B67" s="85">
        <f t="shared" si="3"/>
        <v>61</v>
      </c>
      <c r="C67" s="65" t="s">
        <v>141</v>
      </c>
      <c r="D67" s="66" t="s">
        <v>78</v>
      </c>
      <c r="E67" s="296"/>
      <c r="F67" s="84">
        <f t="shared" si="0"/>
        <v>0</v>
      </c>
    </row>
    <row r="68" spans="1:6" ht="24.75" customHeight="1" x14ac:dyDescent="0.25">
      <c r="A68" s="82" t="s">
        <v>24</v>
      </c>
      <c r="B68" s="85">
        <f t="shared" si="3"/>
        <v>62</v>
      </c>
      <c r="C68" s="65" t="s">
        <v>142</v>
      </c>
      <c r="D68" s="66" t="s">
        <v>78</v>
      </c>
      <c r="E68" s="296"/>
      <c r="F68" s="84">
        <f t="shared" si="0"/>
        <v>0</v>
      </c>
    </row>
    <row r="69" spans="1:6" ht="24.75" customHeight="1" x14ac:dyDescent="0.25">
      <c r="A69" s="82" t="s">
        <v>25</v>
      </c>
      <c r="B69" s="85">
        <f t="shared" si="3"/>
        <v>63</v>
      </c>
      <c r="C69" s="65" t="s">
        <v>143</v>
      </c>
      <c r="D69" s="66" t="s">
        <v>78</v>
      </c>
      <c r="E69" s="296"/>
      <c r="F69" s="84">
        <f t="shared" ref="F69:F85" si="4">E69*30</f>
        <v>0</v>
      </c>
    </row>
    <row r="70" spans="1:6" ht="24.75" customHeight="1" x14ac:dyDescent="0.25">
      <c r="A70" s="82" t="s">
        <v>25</v>
      </c>
      <c r="B70" s="85">
        <f t="shared" si="3"/>
        <v>64</v>
      </c>
      <c r="C70" s="65" t="s">
        <v>144</v>
      </c>
      <c r="D70" s="66" t="s">
        <v>78</v>
      </c>
      <c r="E70" s="296"/>
      <c r="F70" s="84">
        <f t="shared" si="4"/>
        <v>0</v>
      </c>
    </row>
    <row r="71" spans="1:6" ht="24.75" customHeight="1" x14ac:dyDescent="0.25">
      <c r="A71" s="82" t="s">
        <v>25</v>
      </c>
      <c r="B71" s="85">
        <f t="shared" si="3"/>
        <v>65</v>
      </c>
      <c r="C71" s="65" t="s">
        <v>145</v>
      </c>
      <c r="D71" s="66" t="s">
        <v>78</v>
      </c>
      <c r="E71" s="296"/>
      <c r="F71" s="84">
        <f t="shared" si="4"/>
        <v>0</v>
      </c>
    </row>
    <row r="72" spans="1:6" ht="24.75" customHeight="1" x14ac:dyDescent="0.25">
      <c r="A72" s="82" t="s">
        <v>25</v>
      </c>
      <c r="B72" s="85">
        <f t="shared" si="3"/>
        <v>66</v>
      </c>
      <c r="C72" s="65" t="s">
        <v>146</v>
      </c>
      <c r="D72" s="66" t="s">
        <v>78</v>
      </c>
      <c r="E72" s="296"/>
      <c r="F72" s="84">
        <f t="shared" si="4"/>
        <v>0</v>
      </c>
    </row>
    <row r="73" spans="1:6" ht="24.75" customHeight="1" x14ac:dyDescent="0.25">
      <c r="A73" s="82" t="s">
        <v>25</v>
      </c>
      <c r="B73" s="85">
        <f t="shared" si="3"/>
        <v>67</v>
      </c>
      <c r="C73" s="65" t="s">
        <v>147</v>
      </c>
      <c r="D73" s="66" t="s">
        <v>78</v>
      </c>
      <c r="E73" s="296"/>
      <c r="F73" s="84">
        <f t="shared" si="4"/>
        <v>0</v>
      </c>
    </row>
    <row r="74" spans="1:6" ht="24.75" customHeight="1" x14ac:dyDescent="0.25">
      <c r="A74" s="82" t="s">
        <v>24</v>
      </c>
      <c r="B74" s="85">
        <f t="shared" si="3"/>
        <v>68</v>
      </c>
      <c r="C74" s="67" t="s">
        <v>148</v>
      </c>
      <c r="D74" s="66" t="s">
        <v>78</v>
      </c>
      <c r="E74" s="296"/>
      <c r="F74" s="84">
        <f t="shared" si="4"/>
        <v>0</v>
      </c>
    </row>
    <row r="75" spans="1:6" ht="24.75" customHeight="1" x14ac:dyDescent="0.25">
      <c r="A75" s="82" t="s">
        <v>24</v>
      </c>
      <c r="B75" s="85">
        <f t="shared" si="3"/>
        <v>69</v>
      </c>
      <c r="C75" s="65" t="s">
        <v>149</v>
      </c>
      <c r="D75" s="66" t="s">
        <v>78</v>
      </c>
      <c r="E75" s="296"/>
      <c r="F75" s="84">
        <f t="shared" si="4"/>
        <v>0</v>
      </c>
    </row>
    <row r="76" spans="1:6" ht="24.75" customHeight="1" x14ac:dyDescent="0.25">
      <c r="A76" s="82" t="s">
        <v>25</v>
      </c>
      <c r="B76" s="85">
        <f t="shared" si="3"/>
        <v>70</v>
      </c>
      <c r="C76" s="65" t="s">
        <v>150</v>
      </c>
      <c r="D76" s="66" t="s">
        <v>78</v>
      </c>
      <c r="E76" s="296"/>
      <c r="F76" s="84">
        <f t="shared" si="4"/>
        <v>0</v>
      </c>
    </row>
    <row r="77" spans="1:6" ht="24.75" customHeight="1" x14ac:dyDescent="0.25">
      <c r="A77" s="82" t="s">
        <v>25</v>
      </c>
      <c r="B77" s="85">
        <f t="shared" si="3"/>
        <v>71</v>
      </c>
      <c r="C77" s="65" t="s">
        <v>151</v>
      </c>
      <c r="D77" s="66" t="s">
        <v>78</v>
      </c>
      <c r="E77" s="296"/>
      <c r="F77" s="84">
        <f t="shared" si="4"/>
        <v>0</v>
      </c>
    </row>
    <row r="78" spans="1:6" ht="24.75" customHeight="1" x14ac:dyDescent="0.25">
      <c r="A78" s="82" t="s">
        <v>24</v>
      </c>
      <c r="B78" s="85">
        <f t="shared" si="3"/>
        <v>72</v>
      </c>
      <c r="C78" s="65" t="s">
        <v>152</v>
      </c>
      <c r="D78" s="66" t="s">
        <v>78</v>
      </c>
      <c r="E78" s="296"/>
      <c r="F78" s="84">
        <f t="shared" si="4"/>
        <v>0</v>
      </c>
    </row>
    <row r="79" spans="1:6" ht="24.75" customHeight="1" x14ac:dyDescent="0.25">
      <c r="A79" s="82" t="s">
        <v>25</v>
      </c>
      <c r="B79" s="85">
        <f t="shared" si="3"/>
        <v>73</v>
      </c>
      <c r="C79" s="65" t="s">
        <v>153</v>
      </c>
      <c r="D79" s="66" t="s">
        <v>78</v>
      </c>
      <c r="E79" s="296"/>
      <c r="F79" s="84">
        <f t="shared" si="4"/>
        <v>0</v>
      </c>
    </row>
    <row r="80" spans="1:6" ht="24.75" customHeight="1" x14ac:dyDescent="0.25">
      <c r="A80" s="82" t="s">
        <v>25</v>
      </c>
      <c r="B80" s="85">
        <f t="shared" si="3"/>
        <v>74</v>
      </c>
      <c r="C80" s="65" t="s">
        <v>154</v>
      </c>
      <c r="D80" s="66" t="s">
        <v>78</v>
      </c>
      <c r="E80" s="296"/>
      <c r="F80" s="84">
        <f t="shared" si="4"/>
        <v>0</v>
      </c>
    </row>
    <row r="81" spans="1:6" ht="24.75" customHeight="1" x14ac:dyDescent="0.25">
      <c r="A81" s="82" t="s">
        <v>24</v>
      </c>
      <c r="B81" s="85">
        <f t="shared" si="3"/>
        <v>75</v>
      </c>
      <c r="C81" s="68" t="s">
        <v>155</v>
      </c>
      <c r="D81" s="66" t="s">
        <v>78</v>
      </c>
      <c r="E81" s="296"/>
      <c r="F81" s="84">
        <f t="shared" si="4"/>
        <v>0</v>
      </c>
    </row>
    <row r="82" spans="1:6" ht="24.75" customHeight="1" x14ac:dyDescent="0.25">
      <c r="A82" s="82" t="s">
        <v>24</v>
      </c>
      <c r="B82" s="85">
        <f t="shared" si="3"/>
        <v>76</v>
      </c>
      <c r="C82" s="68" t="s">
        <v>156</v>
      </c>
      <c r="D82" s="66" t="s">
        <v>78</v>
      </c>
      <c r="E82" s="296"/>
      <c r="F82" s="84">
        <f t="shared" si="4"/>
        <v>0</v>
      </c>
    </row>
    <row r="83" spans="1:6" ht="24.75" customHeight="1" x14ac:dyDescent="0.25">
      <c r="A83" s="82" t="s">
        <v>24</v>
      </c>
      <c r="B83" s="85">
        <f t="shared" si="3"/>
        <v>77</v>
      </c>
      <c r="C83" s="65" t="s">
        <v>157</v>
      </c>
      <c r="D83" s="66" t="s">
        <v>78</v>
      </c>
      <c r="E83" s="296"/>
      <c r="F83" s="84">
        <f t="shared" si="4"/>
        <v>0</v>
      </c>
    </row>
    <row r="84" spans="1:6" ht="24.75" customHeight="1" x14ac:dyDescent="0.25">
      <c r="A84" s="82" t="s">
        <v>24</v>
      </c>
      <c r="B84" s="85">
        <f t="shared" si="3"/>
        <v>78</v>
      </c>
      <c r="C84" s="68" t="s">
        <v>158</v>
      </c>
      <c r="D84" s="66" t="s">
        <v>78</v>
      </c>
      <c r="E84" s="296"/>
      <c r="F84" s="84">
        <f t="shared" si="4"/>
        <v>0</v>
      </c>
    </row>
    <row r="85" spans="1:6" ht="24.75" customHeight="1" thickBot="1" x14ac:dyDescent="0.3">
      <c r="A85" s="82" t="s">
        <v>24</v>
      </c>
      <c r="B85" s="85">
        <f t="shared" si="3"/>
        <v>79</v>
      </c>
      <c r="C85" s="67" t="s">
        <v>159</v>
      </c>
      <c r="D85" s="66" t="s">
        <v>78</v>
      </c>
      <c r="E85" s="297"/>
      <c r="F85" s="84">
        <f t="shared" si="4"/>
        <v>0</v>
      </c>
    </row>
    <row r="86" spans="1:6" s="57" customFormat="1" ht="25.5" customHeight="1" thickBot="1" x14ac:dyDescent="0.3">
      <c r="A86" s="105"/>
      <c r="B86" s="106" t="s">
        <v>64</v>
      </c>
      <c r="C86" s="107" t="s">
        <v>160</v>
      </c>
      <c r="D86" s="106"/>
      <c r="E86" s="278"/>
      <c r="F86" s="108"/>
    </row>
    <row r="87" spans="1:6" ht="18" customHeight="1" x14ac:dyDescent="0.25">
      <c r="A87" s="82" t="s">
        <v>25</v>
      </c>
      <c r="B87" s="85">
        <v>80</v>
      </c>
      <c r="C87" s="65" t="s">
        <v>161</v>
      </c>
      <c r="D87" s="66" t="s">
        <v>78</v>
      </c>
      <c r="E87" s="298"/>
      <c r="F87" s="84">
        <f t="shared" ref="F87:F108" si="5">E87*30</f>
        <v>0</v>
      </c>
    </row>
    <row r="88" spans="1:6" ht="18" customHeight="1" x14ac:dyDescent="0.25">
      <c r="A88" s="82" t="s">
        <v>25</v>
      </c>
      <c r="B88" s="85">
        <f>B87+1</f>
        <v>81</v>
      </c>
      <c r="C88" s="65" t="s">
        <v>138</v>
      </c>
      <c r="D88" s="66" t="s">
        <v>78</v>
      </c>
      <c r="E88" s="296"/>
      <c r="F88" s="84">
        <f t="shared" si="5"/>
        <v>0</v>
      </c>
    </row>
    <row r="89" spans="1:6" ht="18" customHeight="1" x14ac:dyDescent="0.25">
      <c r="A89" s="82" t="s">
        <v>25</v>
      </c>
      <c r="B89" s="85">
        <f t="shared" ref="B89:B95" si="6">B88+1</f>
        <v>82</v>
      </c>
      <c r="C89" s="65" t="s">
        <v>140</v>
      </c>
      <c r="D89" s="66" t="s">
        <v>78</v>
      </c>
      <c r="E89" s="296"/>
      <c r="F89" s="84">
        <f t="shared" si="5"/>
        <v>0</v>
      </c>
    </row>
    <row r="90" spans="1:6" ht="18" customHeight="1" x14ac:dyDescent="0.25">
      <c r="A90" s="82" t="s">
        <v>24</v>
      </c>
      <c r="B90" s="85">
        <f t="shared" si="6"/>
        <v>83</v>
      </c>
      <c r="C90" s="65" t="s">
        <v>144</v>
      </c>
      <c r="D90" s="66" t="s">
        <v>78</v>
      </c>
      <c r="E90" s="296"/>
      <c r="F90" s="84">
        <f t="shared" si="5"/>
        <v>0</v>
      </c>
    </row>
    <row r="91" spans="1:6" ht="18" customHeight="1" x14ac:dyDescent="0.25">
      <c r="A91" s="82" t="s">
        <v>25</v>
      </c>
      <c r="B91" s="85">
        <f t="shared" si="6"/>
        <v>84</v>
      </c>
      <c r="C91" s="65" t="s">
        <v>146</v>
      </c>
      <c r="D91" s="66" t="s">
        <v>78</v>
      </c>
      <c r="E91" s="296"/>
      <c r="F91" s="84">
        <f t="shared" si="5"/>
        <v>0</v>
      </c>
    </row>
    <row r="92" spans="1:6" ht="18" customHeight="1" x14ac:dyDescent="0.25">
      <c r="A92" s="82" t="s">
        <v>24</v>
      </c>
      <c r="B92" s="85">
        <f t="shared" si="6"/>
        <v>85</v>
      </c>
      <c r="C92" s="65" t="s">
        <v>149</v>
      </c>
      <c r="D92" s="66" t="s">
        <v>78</v>
      </c>
      <c r="E92" s="296"/>
      <c r="F92" s="84">
        <f t="shared" si="5"/>
        <v>0</v>
      </c>
    </row>
    <row r="93" spans="1:6" ht="18" customHeight="1" x14ac:dyDescent="0.25">
      <c r="A93" s="82" t="s">
        <v>25</v>
      </c>
      <c r="B93" s="85">
        <f t="shared" si="6"/>
        <v>86</v>
      </c>
      <c r="C93" s="65" t="s">
        <v>150</v>
      </c>
      <c r="D93" s="66" t="s">
        <v>78</v>
      </c>
      <c r="E93" s="296"/>
      <c r="F93" s="84">
        <f t="shared" si="5"/>
        <v>0</v>
      </c>
    </row>
    <row r="94" spans="1:6" ht="18" customHeight="1" x14ac:dyDescent="0.25">
      <c r="A94" s="82" t="s">
        <v>25</v>
      </c>
      <c r="B94" s="85">
        <f t="shared" si="6"/>
        <v>87</v>
      </c>
      <c r="C94" s="65" t="s">
        <v>162</v>
      </c>
      <c r="D94" s="66" t="s">
        <v>78</v>
      </c>
      <c r="E94" s="296"/>
      <c r="F94" s="84">
        <f t="shared" si="5"/>
        <v>0</v>
      </c>
    </row>
    <row r="95" spans="1:6" ht="18" customHeight="1" thickBot="1" x14ac:dyDescent="0.3">
      <c r="A95" s="82" t="s">
        <v>25</v>
      </c>
      <c r="B95" s="85">
        <f t="shared" si="6"/>
        <v>88</v>
      </c>
      <c r="C95" s="65" t="s">
        <v>151</v>
      </c>
      <c r="D95" s="66" t="s">
        <v>78</v>
      </c>
      <c r="E95" s="297"/>
      <c r="F95" s="84">
        <f t="shared" si="5"/>
        <v>0</v>
      </c>
    </row>
    <row r="96" spans="1:6" s="57" customFormat="1" ht="25.5" customHeight="1" thickBot="1" x14ac:dyDescent="0.3">
      <c r="A96" s="105"/>
      <c r="B96" s="106" t="s">
        <v>64</v>
      </c>
      <c r="C96" s="107" t="s">
        <v>163</v>
      </c>
      <c r="D96" s="106"/>
      <c r="E96" s="278"/>
      <c r="F96" s="108"/>
    </row>
    <row r="97" spans="1:7" ht="25.7" customHeight="1" x14ac:dyDescent="0.25">
      <c r="A97" s="82" t="s">
        <v>25</v>
      </c>
      <c r="B97" s="83">
        <v>89</v>
      </c>
      <c r="C97" s="60" t="s">
        <v>164</v>
      </c>
      <c r="D97" s="61" t="s">
        <v>78</v>
      </c>
      <c r="E97" s="298"/>
      <c r="F97" s="84">
        <f t="shared" si="5"/>
        <v>0</v>
      </c>
    </row>
    <row r="98" spans="1:7" ht="25.7" customHeight="1" x14ac:dyDescent="0.25">
      <c r="A98" s="82" t="s">
        <v>24</v>
      </c>
      <c r="B98" s="83">
        <f>B97+1</f>
        <v>90</v>
      </c>
      <c r="C98" s="60" t="s">
        <v>165</v>
      </c>
      <c r="D98" s="61" t="s">
        <v>78</v>
      </c>
      <c r="E98" s="296"/>
      <c r="F98" s="84">
        <f t="shared" si="5"/>
        <v>0</v>
      </c>
    </row>
    <row r="99" spans="1:7" ht="25.7" customHeight="1" x14ac:dyDescent="0.25">
      <c r="A99" s="82" t="s">
        <v>25</v>
      </c>
      <c r="B99" s="83">
        <f t="shared" ref="B99:B108" si="7">B98+1</f>
        <v>91</v>
      </c>
      <c r="C99" s="60" t="s">
        <v>166</v>
      </c>
      <c r="D99" s="61" t="s">
        <v>78</v>
      </c>
      <c r="E99" s="296"/>
      <c r="F99" s="84">
        <f t="shared" si="5"/>
        <v>0</v>
      </c>
    </row>
    <row r="100" spans="1:7" ht="25.7" customHeight="1" x14ac:dyDescent="0.25">
      <c r="A100" s="82" t="s">
        <v>25</v>
      </c>
      <c r="B100" s="83">
        <f t="shared" si="7"/>
        <v>92</v>
      </c>
      <c r="C100" s="60" t="s">
        <v>167</v>
      </c>
      <c r="D100" s="61" t="s">
        <v>78</v>
      </c>
      <c r="E100" s="296"/>
      <c r="F100" s="84">
        <f t="shared" si="5"/>
        <v>0</v>
      </c>
    </row>
    <row r="101" spans="1:7" ht="25.7" customHeight="1" x14ac:dyDescent="0.25">
      <c r="A101" s="82" t="s">
        <v>24</v>
      </c>
      <c r="B101" s="83">
        <f t="shared" si="7"/>
        <v>93</v>
      </c>
      <c r="C101" s="60" t="s">
        <v>168</v>
      </c>
      <c r="D101" s="61" t="s">
        <v>78</v>
      </c>
      <c r="E101" s="296"/>
      <c r="F101" s="84">
        <f t="shared" si="5"/>
        <v>0</v>
      </c>
    </row>
    <row r="102" spans="1:7" ht="25.7" customHeight="1" x14ac:dyDescent="0.25">
      <c r="A102" s="82" t="s">
        <v>24</v>
      </c>
      <c r="B102" s="83">
        <f t="shared" si="7"/>
        <v>94</v>
      </c>
      <c r="C102" s="60" t="s">
        <v>169</v>
      </c>
      <c r="D102" s="61" t="s">
        <v>78</v>
      </c>
      <c r="E102" s="296"/>
      <c r="F102" s="84">
        <f t="shared" si="5"/>
        <v>0</v>
      </c>
    </row>
    <row r="103" spans="1:7" ht="25.7" customHeight="1" x14ac:dyDescent="0.25">
      <c r="A103" s="82" t="s">
        <v>25</v>
      </c>
      <c r="B103" s="83">
        <f t="shared" si="7"/>
        <v>95</v>
      </c>
      <c r="C103" s="60" t="s">
        <v>170</v>
      </c>
      <c r="D103" s="61" t="s">
        <v>78</v>
      </c>
      <c r="E103" s="296"/>
      <c r="F103" s="84">
        <f t="shared" si="5"/>
        <v>0</v>
      </c>
    </row>
    <row r="104" spans="1:7" ht="25.7" customHeight="1" x14ac:dyDescent="0.25">
      <c r="A104" s="82" t="s">
        <v>25</v>
      </c>
      <c r="B104" s="83">
        <f t="shared" si="7"/>
        <v>96</v>
      </c>
      <c r="C104" s="60" t="s">
        <v>171</v>
      </c>
      <c r="D104" s="61" t="s">
        <v>78</v>
      </c>
      <c r="E104" s="296"/>
      <c r="F104" s="84">
        <f t="shared" si="5"/>
        <v>0</v>
      </c>
      <c r="G104" s="69"/>
    </row>
    <row r="105" spans="1:7" ht="25.7" customHeight="1" x14ac:dyDescent="0.25">
      <c r="A105" s="82" t="s">
        <v>25</v>
      </c>
      <c r="B105" s="83">
        <f t="shared" si="7"/>
        <v>97</v>
      </c>
      <c r="C105" s="60" t="s">
        <v>172</v>
      </c>
      <c r="D105" s="61" t="s">
        <v>78</v>
      </c>
      <c r="E105" s="296"/>
      <c r="F105" s="84">
        <f t="shared" si="5"/>
        <v>0</v>
      </c>
    </row>
    <row r="106" spans="1:7" ht="25.7" customHeight="1" x14ac:dyDescent="0.25">
      <c r="A106" s="82" t="s">
        <v>25</v>
      </c>
      <c r="B106" s="83">
        <f t="shared" si="7"/>
        <v>98</v>
      </c>
      <c r="C106" s="60" t="s">
        <v>173</v>
      </c>
      <c r="D106" s="61" t="s">
        <v>78</v>
      </c>
      <c r="E106" s="296"/>
      <c r="F106" s="84">
        <f t="shared" si="5"/>
        <v>0</v>
      </c>
    </row>
    <row r="107" spans="1:7" ht="25.7" customHeight="1" x14ac:dyDescent="0.25">
      <c r="A107" s="82" t="s">
        <v>25</v>
      </c>
      <c r="B107" s="83">
        <f t="shared" si="7"/>
        <v>99</v>
      </c>
      <c r="C107" s="60" t="s">
        <v>174</v>
      </c>
      <c r="D107" s="61" t="s">
        <v>78</v>
      </c>
      <c r="E107" s="296"/>
      <c r="F107" s="84">
        <f t="shared" si="5"/>
        <v>0</v>
      </c>
    </row>
    <row r="108" spans="1:7" ht="25.7" customHeight="1" thickBot="1" x14ac:dyDescent="0.3">
      <c r="A108" s="90" t="s">
        <v>24</v>
      </c>
      <c r="B108" s="91">
        <f t="shared" si="7"/>
        <v>100</v>
      </c>
      <c r="C108" s="60" t="s">
        <v>175</v>
      </c>
      <c r="D108" s="61" t="s">
        <v>78</v>
      </c>
      <c r="E108" s="297"/>
      <c r="F108" s="84">
        <f t="shared" si="5"/>
        <v>0</v>
      </c>
    </row>
    <row r="109" spans="1:7" x14ac:dyDescent="0.25">
      <c r="A109" s="99"/>
      <c r="B109" s="100"/>
      <c r="C109" s="97" t="s">
        <v>176</v>
      </c>
      <c r="D109" s="86"/>
      <c r="E109" s="87">
        <f>SUM(E4:E21)+SUM(E23:E49)+SUM(E51:E60)+SUM(E62:E85)+SUM(E87:E95)+SUM(E97:E108)</f>
        <v>0</v>
      </c>
      <c r="F109" s="88">
        <f>SUM(F4:F21)+SUM(F23:F49)+SUM(F51:F60)+SUM(F62:F85)+SUM(F87:F95)+SUM(F97:F108)</f>
        <v>0</v>
      </c>
    </row>
    <row r="110" spans="1:7" x14ac:dyDescent="0.25">
      <c r="A110" s="101"/>
      <c r="B110" s="102"/>
      <c r="C110" s="97" t="s">
        <v>177</v>
      </c>
      <c r="D110" s="173">
        <v>0.19</v>
      </c>
      <c r="E110" s="70">
        <f>E109*D110</f>
        <v>0</v>
      </c>
      <c r="F110" s="89">
        <f>F109*D110</f>
        <v>0</v>
      </c>
    </row>
    <row r="111" spans="1:7" x14ac:dyDescent="0.25">
      <c r="A111" s="103"/>
      <c r="B111" s="104"/>
      <c r="C111" s="98" t="s">
        <v>178</v>
      </c>
      <c r="D111" s="78"/>
      <c r="E111" s="79">
        <f>E109+E110</f>
        <v>0</v>
      </c>
      <c r="F111" s="299">
        <f>F109+F110</f>
        <v>0</v>
      </c>
    </row>
    <row r="112" spans="1:7" s="57" customFormat="1" x14ac:dyDescent="0.25">
      <c r="A112" s="56"/>
      <c r="C112" s="71"/>
      <c r="D112" s="72"/>
      <c r="G112" s="57" t="s">
        <v>64</v>
      </c>
    </row>
    <row r="113" spans="1:17" s="57" customFormat="1" x14ac:dyDescent="0.25">
      <c r="A113" s="56"/>
      <c r="D113" s="72"/>
      <c r="F113" s="73"/>
    </row>
    <row r="114" spans="1:17" s="74" customFormat="1" x14ac:dyDescent="0.25">
      <c r="A114" s="109" t="s">
        <v>179</v>
      </c>
      <c r="B114" s="310" t="s">
        <v>180</v>
      </c>
      <c r="C114" s="311"/>
      <c r="D114" s="312" t="s">
        <v>181</v>
      </c>
      <c r="E114" s="313"/>
      <c r="F114" s="314"/>
      <c r="G114" s="56"/>
      <c r="H114" s="56"/>
      <c r="I114" s="56"/>
      <c r="J114" s="56"/>
      <c r="K114" s="56"/>
      <c r="L114" s="56"/>
      <c r="M114" s="56"/>
      <c r="N114" s="56"/>
      <c r="O114" s="56"/>
      <c r="P114" s="56"/>
      <c r="Q114" s="56"/>
    </row>
    <row r="115" spans="1:17" s="74" customFormat="1" ht="166.5" customHeight="1" x14ac:dyDescent="0.25">
      <c r="A115" s="75">
        <v>1</v>
      </c>
      <c r="B115" s="315" t="s">
        <v>182</v>
      </c>
      <c r="C115" s="316"/>
      <c r="D115" s="317"/>
      <c r="E115" s="318"/>
      <c r="F115" s="319"/>
      <c r="G115" s="56"/>
      <c r="H115" s="56"/>
      <c r="I115" s="56"/>
      <c r="J115" s="56"/>
      <c r="K115" s="56"/>
      <c r="L115" s="56"/>
      <c r="M115" s="56"/>
      <c r="N115" s="56"/>
      <c r="O115" s="56"/>
      <c r="P115" s="56"/>
      <c r="Q115" s="56"/>
    </row>
    <row r="116" spans="1:17" s="74" customFormat="1" ht="47.25" customHeight="1" x14ac:dyDescent="0.25">
      <c r="A116" s="75">
        <v>2</v>
      </c>
      <c r="B116" s="320" t="s">
        <v>183</v>
      </c>
      <c r="C116" s="321"/>
      <c r="D116" s="317" t="s">
        <v>184</v>
      </c>
      <c r="E116" s="318"/>
      <c r="F116" s="319"/>
      <c r="G116" s="56"/>
      <c r="H116" s="56"/>
      <c r="I116" s="56"/>
      <c r="J116" s="56"/>
      <c r="K116" s="56"/>
      <c r="L116" s="56"/>
      <c r="M116" s="56"/>
      <c r="N116" s="56"/>
      <c r="O116" s="56"/>
      <c r="P116" s="56"/>
      <c r="Q116" s="56"/>
    </row>
    <row r="117" spans="1:17" s="56" customFormat="1" ht="54" customHeight="1" x14ac:dyDescent="0.25">
      <c r="A117" s="75">
        <v>3</v>
      </c>
      <c r="B117" s="320" t="s">
        <v>185</v>
      </c>
      <c r="C117" s="321"/>
      <c r="D117" s="317"/>
      <c r="E117" s="318"/>
      <c r="F117" s="319"/>
    </row>
    <row r="118" spans="1:17" s="57" customFormat="1" ht="43.5" customHeight="1" x14ac:dyDescent="0.25">
      <c r="A118" s="75">
        <v>4</v>
      </c>
      <c r="B118" s="315" t="s">
        <v>186</v>
      </c>
      <c r="C118" s="316"/>
      <c r="D118" s="317"/>
      <c r="E118" s="318"/>
      <c r="F118" s="319"/>
    </row>
    <row r="119" spans="1:17" s="57" customFormat="1" x14ac:dyDescent="0.25">
      <c r="A119" s="56"/>
      <c r="D119" s="72"/>
      <c r="F119" s="73"/>
    </row>
    <row r="120" spans="1:17" s="57" customFormat="1" x14ac:dyDescent="0.25">
      <c r="A120" s="56"/>
      <c r="D120" s="72"/>
      <c r="F120" s="73"/>
    </row>
    <row r="121" spans="1:17" s="57" customFormat="1" x14ac:dyDescent="0.25">
      <c r="A121" s="56"/>
      <c r="D121" s="72"/>
      <c r="F121" s="73"/>
    </row>
    <row r="122" spans="1:17" s="57" customFormat="1" x14ac:dyDescent="0.25">
      <c r="A122" s="56"/>
      <c r="D122" s="72"/>
      <c r="F122" s="73"/>
    </row>
    <row r="123" spans="1:17" s="57" customFormat="1" x14ac:dyDescent="0.25">
      <c r="A123" s="56"/>
      <c r="D123" s="72"/>
      <c r="F123" s="73"/>
    </row>
    <row r="124" spans="1:17" s="57" customFormat="1" x14ac:dyDescent="0.25">
      <c r="A124" s="56"/>
      <c r="D124" s="72"/>
      <c r="F124" s="73"/>
    </row>
    <row r="125" spans="1:17" s="57" customFormat="1" x14ac:dyDescent="0.25">
      <c r="A125" s="56"/>
      <c r="D125" s="72"/>
      <c r="F125" s="73"/>
    </row>
    <row r="126" spans="1:17" s="57" customFormat="1" x14ac:dyDescent="0.25">
      <c r="A126" s="56"/>
      <c r="D126" s="72"/>
      <c r="F126" s="73"/>
    </row>
    <row r="127" spans="1:17" s="57" customFormat="1" x14ac:dyDescent="0.25">
      <c r="A127" s="56"/>
      <c r="D127" s="72"/>
      <c r="F127" s="73"/>
    </row>
    <row r="128" spans="1:17" s="57" customFormat="1" x14ac:dyDescent="0.25">
      <c r="A128" s="56"/>
      <c r="D128" s="72"/>
      <c r="F128" s="73"/>
    </row>
    <row r="129" spans="1:6" s="57" customFormat="1" x14ac:dyDescent="0.25">
      <c r="A129" s="56"/>
      <c r="D129" s="72"/>
      <c r="F129" s="73"/>
    </row>
    <row r="130" spans="1:6" s="57" customFormat="1" x14ac:dyDescent="0.25">
      <c r="A130" s="56"/>
      <c r="D130" s="72"/>
      <c r="F130" s="73"/>
    </row>
    <row r="131" spans="1:6" s="57" customFormat="1" x14ac:dyDescent="0.25">
      <c r="A131" s="56"/>
      <c r="D131" s="72"/>
      <c r="F131" s="73"/>
    </row>
    <row r="132" spans="1:6" s="57" customFormat="1" x14ac:dyDescent="0.25">
      <c r="A132" s="56"/>
      <c r="D132" s="72"/>
      <c r="F132" s="73"/>
    </row>
    <row r="133" spans="1:6" s="57" customFormat="1" x14ac:dyDescent="0.25">
      <c r="A133" s="56"/>
      <c r="D133" s="72"/>
      <c r="F133" s="73"/>
    </row>
    <row r="134" spans="1:6" s="57" customFormat="1" x14ac:dyDescent="0.25">
      <c r="A134" s="56"/>
      <c r="D134" s="72"/>
      <c r="F134" s="73"/>
    </row>
    <row r="135" spans="1:6" s="57" customFormat="1" x14ac:dyDescent="0.25">
      <c r="A135" s="56"/>
      <c r="D135" s="72"/>
      <c r="F135" s="73"/>
    </row>
    <row r="136" spans="1:6" s="57" customFormat="1" x14ac:dyDescent="0.25">
      <c r="A136" s="56"/>
      <c r="D136" s="72"/>
      <c r="F136" s="73"/>
    </row>
    <row r="137" spans="1:6" s="57" customFormat="1" x14ac:dyDescent="0.25">
      <c r="A137" s="56"/>
      <c r="D137" s="72"/>
      <c r="F137" s="73"/>
    </row>
    <row r="138" spans="1:6" s="57" customFormat="1" x14ac:dyDescent="0.25">
      <c r="A138" s="56"/>
      <c r="D138" s="72"/>
      <c r="F138" s="73"/>
    </row>
    <row r="139" spans="1:6" s="57" customFormat="1" x14ac:dyDescent="0.25">
      <c r="A139" s="56"/>
      <c r="D139" s="72"/>
      <c r="F139" s="73"/>
    </row>
    <row r="140" spans="1:6" s="57" customFormat="1" x14ac:dyDescent="0.25">
      <c r="A140" s="56"/>
      <c r="D140" s="72"/>
      <c r="F140" s="73"/>
    </row>
    <row r="141" spans="1:6" s="57" customFormat="1" x14ac:dyDescent="0.25">
      <c r="A141" s="56"/>
      <c r="D141" s="72"/>
      <c r="F141" s="73"/>
    </row>
    <row r="142" spans="1:6" s="57" customFormat="1" x14ac:dyDescent="0.25">
      <c r="A142" s="56"/>
      <c r="D142" s="72"/>
      <c r="F142" s="73"/>
    </row>
    <row r="143" spans="1:6" s="57" customFormat="1" x14ac:dyDescent="0.25">
      <c r="A143" s="56"/>
      <c r="D143" s="72"/>
      <c r="F143" s="73"/>
    </row>
    <row r="144" spans="1:6" s="57" customFormat="1" x14ac:dyDescent="0.25">
      <c r="A144" s="56"/>
      <c r="D144" s="72"/>
      <c r="F144" s="73"/>
    </row>
    <row r="145" spans="1:6" s="57" customFormat="1" x14ac:dyDescent="0.25">
      <c r="A145" s="56"/>
      <c r="D145" s="72"/>
      <c r="F145" s="73"/>
    </row>
    <row r="146" spans="1:6" s="57" customFormat="1" x14ac:dyDescent="0.25">
      <c r="A146" s="56"/>
      <c r="D146" s="72"/>
      <c r="F146" s="73"/>
    </row>
    <row r="147" spans="1:6" s="57" customFormat="1" x14ac:dyDescent="0.25">
      <c r="A147" s="56"/>
      <c r="D147" s="72"/>
      <c r="F147" s="73"/>
    </row>
    <row r="148" spans="1:6" s="57" customFormat="1" x14ac:dyDescent="0.25">
      <c r="A148" s="56"/>
      <c r="D148" s="72"/>
      <c r="F148" s="73"/>
    </row>
    <row r="149" spans="1:6" s="57" customFormat="1" x14ac:dyDescent="0.25">
      <c r="A149" s="56"/>
      <c r="D149" s="72"/>
      <c r="F149" s="73"/>
    </row>
    <row r="150" spans="1:6" s="57" customFormat="1" x14ac:dyDescent="0.25">
      <c r="A150" s="56"/>
      <c r="D150" s="72"/>
      <c r="F150" s="73"/>
    </row>
    <row r="151" spans="1:6" s="57" customFormat="1" x14ac:dyDescent="0.25">
      <c r="A151" s="56"/>
      <c r="D151" s="72"/>
      <c r="F151" s="73"/>
    </row>
    <row r="152" spans="1:6" s="57" customFormat="1" x14ac:dyDescent="0.25">
      <c r="A152" s="56"/>
      <c r="D152" s="72"/>
      <c r="F152" s="73"/>
    </row>
  </sheetData>
  <mergeCells count="12">
    <mergeCell ref="B116:C116"/>
    <mergeCell ref="D116:F116"/>
    <mergeCell ref="B117:C117"/>
    <mergeCell ref="D117:F117"/>
    <mergeCell ref="B118:C118"/>
    <mergeCell ref="D118:F118"/>
    <mergeCell ref="B1:F1"/>
    <mergeCell ref="B2:F2"/>
    <mergeCell ref="B114:C114"/>
    <mergeCell ref="D114:F114"/>
    <mergeCell ref="B115:C115"/>
    <mergeCell ref="D115:F115"/>
  </mergeCells>
  <printOptions horizontalCentered="1"/>
  <pageMargins left="0.70866141732283472" right="0.70866141732283472" top="1.1417322834645669" bottom="0.94488188976377963" header="0.31496062992125984" footer="0.31496062992125984"/>
  <pageSetup scale="60" fitToHeight="4" orientation="portrait" r:id="rId1"/>
  <headerFooter>
    <oddHeader xml:space="preserve">&amp;C
</oddHeader>
  </headerFooter>
  <rowBreaks count="2" manualBreakCount="2">
    <brk id="49" max="5" man="1"/>
    <brk id="111" max="5"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18"/>
  <sheetViews>
    <sheetView zoomScale="70" zoomScaleNormal="70" workbookViewId="0">
      <selection activeCell="Q12" sqref="Q12"/>
    </sheetView>
  </sheetViews>
  <sheetFormatPr baseColWidth="10" defaultColWidth="10.85546875" defaultRowHeight="12.75" x14ac:dyDescent="0.2"/>
  <cols>
    <col min="1" max="1" width="2.5703125" style="110" customWidth="1"/>
    <col min="2" max="2" width="30.28515625" style="110" customWidth="1"/>
    <col min="3" max="3" width="18.42578125" style="110" customWidth="1"/>
    <col min="4" max="4" width="10.42578125" style="110" customWidth="1"/>
    <col min="5" max="5" width="12.140625" style="110" customWidth="1"/>
    <col min="6" max="6" width="13.28515625" style="110" customWidth="1"/>
    <col min="7" max="7" width="10.42578125" style="110" customWidth="1"/>
    <col min="8" max="8" width="12.28515625" style="110" customWidth="1"/>
    <col min="9" max="9" width="11.7109375" style="110" customWidth="1"/>
    <col min="10" max="10" width="13.5703125" style="110" customWidth="1"/>
    <col min="11" max="11" width="14" style="110" customWidth="1"/>
    <col min="12" max="13" width="10.42578125" style="110" bestFit="1" customWidth="1"/>
    <col min="14" max="14" width="11" style="110" customWidth="1"/>
    <col min="15" max="15" width="14.7109375" style="110" customWidth="1"/>
    <col min="16" max="17" width="18.42578125" style="110" customWidth="1"/>
    <col min="18" max="16384" width="10.85546875" style="110"/>
  </cols>
  <sheetData>
    <row r="3" spans="2:17" ht="17.25" customHeight="1" x14ac:dyDescent="0.2">
      <c r="B3" s="322" t="s">
        <v>187</v>
      </c>
      <c r="C3" s="323"/>
      <c r="D3" s="323"/>
      <c r="E3" s="323"/>
      <c r="F3" s="323"/>
      <c r="G3" s="323"/>
      <c r="H3" s="323"/>
      <c r="I3" s="323"/>
      <c r="J3" s="323"/>
      <c r="K3" s="323"/>
      <c r="L3" s="323"/>
      <c r="M3" s="323"/>
      <c r="N3" s="323"/>
      <c r="O3" s="323"/>
      <c r="P3" s="323"/>
      <c r="Q3" s="324"/>
    </row>
    <row r="5" spans="2:17" ht="29.1" customHeight="1" x14ac:dyDescent="0.2">
      <c r="B5" s="119" t="s">
        <v>188</v>
      </c>
      <c r="C5" s="120" t="s">
        <v>4</v>
      </c>
      <c r="D5" s="120" t="s">
        <v>5</v>
      </c>
      <c r="E5" s="120" t="s">
        <v>6</v>
      </c>
      <c r="F5" s="120" t="s">
        <v>7</v>
      </c>
      <c r="G5" s="120" t="s">
        <v>8</v>
      </c>
      <c r="H5" s="120" t="s">
        <v>9</v>
      </c>
      <c r="I5" s="120" t="s">
        <v>10</v>
      </c>
      <c r="J5" s="120" t="s">
        <v>11</v>
      </c>
      <c r="K5" s="120" t="s">
        <v>12</v>
      </c>
      <c r="L5" s="120" t="s">
        <v>13</v>
      </c>
      <c r="M5" s="120" t="s">
        <v>14</v>
      </c>
      <c r="N5" s="120" t="s">
        <v>15</v>
      </c>
      <c r="O5" s="120" t="s">
        <v>16</v>
      </c>
      <c r="P5" s="120" t="s">
        <v>17</v>
      </c>
      <c r="Q5" s="121" t="s">
        <v>18</v>
      </c>
    </row>
    <row r="6" spans="2:17" s="112" customFormat="1" ht="94.5" customHeight="1" x14ac:dyDescent="0.2">
      <c r="B6" s="114" t="s">
        <v>189</v>
      </c>
      <c r="C6" s="111" t="s">
        <v>190</v>
      </c>
      <c r="D6" s="111" t="s">
        <v>191</v>
      </c>
      <c r="E6" s="111" t="s">
        <v>192</v>
      </c>
      <c r="F6" s="111" t="s">
        <v>193</v>
      </c>
      <c r="G6" s="111" t="s">
        <v>194</v>
      </c>
      <c r="H6" s="111" t="s">
        <v>195</v>
      </c>
      <c r="I6" s="111" t="s">
        <v>196</v>
      </c>
      <c r="J6" s="111" t="s">
        <v>197</v>
      </c>
      <c r="K6" s="111" t="s">
        <v>198</v>
      </c>
      <c r="L6" s="111" t="s">
        <v>199</v>
      </c>
      <c r="M6" s="111" t="s">
        <v>200</v>
      </c>
      <c r="N6" s="111" t="s">
        <v>201</v>
      </c>
      <c r="O6" s="111" t="s">
        <v>202</v>
      </c>
      <c r="P6" s="111" t="s">
        <v>203</v>
      </c>
      <c r="Q6" s="117" t="s">
        <v>204</v>
      </c>
    </row>
    <row r="7" spans="2:17" s="112" customFormat="1" ht="30" customHeight="1" x14ac:dyDescent="0.2">
      <c r="B7" s="115" t="s">
        <v>205</v>
      </c>
      <c r="C7" s="113" t="s">
        <v>24</v>
      </c>
      <c r="D7" s="113" t="s">
        <v>24</v>
      </c>
      <c r="E7" s="113" t="s">
        <v>25</v>
      </c>
      <c r="F7" s="113" t="s">
        <v>25</v>
      </c>
      <c r="G7" s="113" t="s">
        <v>24</v>
      </c>
      <c r="H7" s="113" t="s">
        <v>24</v>
      </c>
      <c r="I7" s="113" t="s">
        <v>24</v>
      </c>
      <c r="J7" s="113" t="s">
        <v>24</v>
      </c>
      <c r="K7" s="113" t="s">
        <v>24</v>
      </c>
      <c r="L7" s="113" t="s">
        <v>24</v>
      </c>
      <c r="M7" s="113" t="s">
        <v>25</v>
      </c>
      <c r="N7" s="113" t="s">
        <v>24</v>
      </c>
      <c r="O7" s="113" t="s">
        <v>25</v>
      </c>
      <c r="P7" s="113" t="s">
        <v>24</v>
      </c>
      <c r="Q7" s="118" t="s">
        <v>24</v>
      </c>
    </row>
    <row r="8" spans="2:17" ht="30" customHeight="1" x14ac:dyDescent="0.2">
      <c r="B8" s="116" t="s">
        <v>206</v>
      </c>
      <c r="C8" s="287">
        <v>0</v>
      </c>
      <c r="D8" s="287">
        <v>0</v>
      </c>
      <c r="E8" s="287">
        <v>0</v>
      </c>
      <c r="F8" s="287">
        <v>0</v>
      </c>
      <c r="G8" s="287">
        <v>0</v>
      </c>
      <c r="H8" s="287">
        <v>0</v>
      </c>
      <c r="I8" s="287">
        <v>0</v>
      </c>
      <c r="J8" s="287">
        <v>0</v>
      </c>
      <c r="K8" s="287">
        <v>0</v>
      </c>
      <c r="L8" s="287">
        <v>0</v>
      </c>
      <c r="M8" s="287">
        <v>0</v>
      </c>
      <c r="N8" s="287">
        <v>0</v>
      </c>
      <c r="O8" s="287">
        <v>0</v>
      </c>
      <c r="P8" s="287">
        <v>0</v>
      </c>
      <c r="Q8" s="287">
        <v>0</v>
      </c>
    </row>
    <row r="9" spans="2:17" ht="30" customHeight="1" x14ac:dyDescent="0.2">
      <c r="B9" s="116" t="s">
        <v>207</v>
      </c>
      <c r="C9" s="287">
        <v>0</v>
      </c>
      <c r="D9" s="287">
        <v>0</v>
      </c>
      <c r="E9" s="287">
        <v>0</v>
      </c>
      <c r="F9" s="287">
        <v>0</v>
      </c>
      <c r="G9" s="287">
        <v>0</v>
      </c>
      <c r="H9" s="287">
        <v>0</v>
      </c>
      <c r="I9" s="287">
        <v>0</v>
      </c>
      <c r="J9" s="287">
        <v>0</v>
      </c>
      <c r="K9" s="287">
        <v>0</v>
      </c>
      <c r="L9" s="287">
        <v>0</v>
      </c>
      <c r="M9" s="287">
        <v>0</v>
      </c>
      <c r="N9" s="287">
        <v>0</v>
      </c>
      <c r="O9" s="287">
        <v>0</v>
      </c>
      <c r="P9" s="287">
        <v>0</v>
      </c>
      <c r="Q9" s="287">
        <v>0</v>
      </c>
    </row>
    <row r="10" spans="2:17" ht="30" customHeight="1" x14ac:dyDescent="0.2">
      <c r="B10" s="116" t="s">
        <v>208</v>
      </c>
      <c r="C10" s="287">
        <v>0</v>
      </c>
      <c r="D10" s="287">
        <v>0</v>
      </c>
      <c r="E10" s="287">
        <v>0</v>
      </c>
      <c r="F10" s="287">
        <v>0</v>
      </c>
      <c r="G10" s="287">
        <v>0</v>
      </c>
      <c r="H10" s="287">
        <v>0</v>
      </c>
      <c r="I10" s="287">
        <v>0</v>
      </c>
      <c r="J10" s="287">
        <v>0</v>
      </c>
      <c r="K10" s="287">
        <v>0</v>
      </c>
      <c r="L10" s="287">
        <v>0</v>
      </c>
      <c r="M10" s="287">
        <v>0</v>
      </c>
      <c r="N10" s="287">
        <v>0</v>
      </c>
      <c r="O10" s="287">
        <v>0</v>
      </c>
      <c r="P10" s="287">
        <v>0</v>
      </c>
      <c r="Q10" s="287">
        <v>0</v>
      </c>
    </row>
    <row r="11" spans="2:17" ht="30" customHeight="1" x14ac:dyDescent="0.2">
      <c r="B11" s="122" t="s">
        <v>209</v>
      </c>
      <c r="C11" s="123">
        <f>SUM(C8:C10)</f>
        <v>0</v>
      </c>
      <c r="D11" s="123">
        <f>SUM(D8:D10)</f>
        <v>0</v>
      </c>
      <c r="E11" s="123">
        <f>SUM(E8:E10)</f>
        <v>0</v>
      </c>
      <c r="F11" s="123">
        <f t="shared" ref="F11:Q11" si="0">SUM(F8:F10)</f>
        <v>0</v>
      </c>
      <c r="G11" s="123">
        <f t="shared" si="0"/>
        <v>0</v>
      </c>
      <c r="H11" s="123">
        <f t="shared" si="0"/>
        <v>0</v>
      </c>
      <c r="I11" s="123">
        <f t="shared" si="0"/>
        <v>0</v>
      </c>
      <c r="J11" s="123">
        <f t="shared" si="0"/>
        <v>0</v>
      </c>
      <c r="K11" s="123">
        <f t="shared" si="0"/>
        <v>0</v>
      </c>
      <c r="L11" s="123">
        <f t="shared" si="0"/>
        <v>0</v>
      </c>
      <c r="M11" s="123">
        <f t="shared" si="0"/>
        <v>0</v>
      </c>
      <c r="N11" s="123">
        <f t="shared" si="0"/>
        <v>0</v>
      </c>
      <c r="O11" s="123">
        <f t="shared" si="0"/>
        <v>0</v>
      </c>
      <c r="P11" s="123">
        <f t="shared" si="0"/>
        <v>0</v>
      </c>
      <c r="Q11" s="124">
        <f t="shared" si="0"/>
        <v>0</v>
      </c>
    </row>
    <row r="12" spans="2:17" ht="30" customHeight="1" x14ac:dyDescent="0.2">
      <c r="B12" s="174"/>
      <c r="C12" s="279"/>
      <c r="D12" s="279"/>
      <c r="E12" s="279"/>
      <c r="F12" s="279"/>
      <c r="G12" s="279"/>
      <c r="H12" s="279"/>
      <c r="I12" s="279"/>
      <c r="J12" s="279"/>
      <c r="K12" s="279"/>
      <c r="L12" s="279"/>
      <c r="M12" s="279"/>
      <c r="N12" s="279"/>
      <c r="O12" s="279"/>
      <c r="P12" s="280" t="s">
        <v>210</v>
      </c>
      <c r="Q12" s="280">
        <f>SUM(C11:Q11)</f>
        <v>0</v>
      </c>
    </row>
    <row r="14" spans="2:17" ht="13.5" thickBot="1" x14ac:dyDescent="0.25">
      <c r="B14" s="227" t="s">
        <v>211</v>
      </c>
    </row>
    <row r="15" spans="2:17" ht="67.5" customHeight="1" x14ac:dyDescent="0.2">
      <c r="B15" s="325" t="s">
        <v>212</v>
      </c>
      <c r="C15" s="326"/>
      <c r="D15" s="326"/>
      <c r="E15" s="326"/>
      <c r="F15" s="326"/>
      <c r="G15" s="326"/>
      <c r="H15" s="326"/>
      <c r="I15" s="326"/>
      <c r="J15" s="326"/>
      <c r="K15" s="326"/>
      <c r="L15" s="326"/>
      <c r="M15" s="326"/>
      <c r="N15" s="326"/>
      <c r="O15" s="327"/>
    </row>
    <row r="16" spans="2:17" ht="44.25" customHeight="1" x14ac:dyDescent="0.3">
      <c r="B16" s="328" t="s">
        <v>213</v>
      </c>
      <c r="C16" s="329"/>
      <c r="D16" s="329"/>
      <c r="E16" s="329"/>
      <c r="F16" s="329"/>
      <c r="G16" s="329"/>
      <c r="H16" s="329"/>
      <c r="I16" s="329"/>
      <c r="J16" s="329"/>
      <c r="K16" s="329"/>
      <c r="L16" s="329"/>
      <c r="M16" s="329"/>
      <c r="N16" s="329"/>
      <c r="O16" s="330"/>
    </row>
    <row r="17" spans="2:15" ht="30" customHeight="1" x14ac:dyDescent="0.2">
      <c r="B17" s="331" t="s">
        <v>185</v>
      </c>
      <c r="C17" s="332"/>
      <c r="D17" s="332"/>
      <c r="E17" s="332"/>
      <c r="F17" s="332"/>
      <c r="G17" s="332"/>
      <c r="H17" s="332"/>
      <c r="I17" s="332"/>
      <c r="J17" s="332"/>
      <c r="K17" s="332"/>
      <c r="L17" s="332"/>
      <c r="M17" s="332"/>
      <c r="N17" s="332"/>
      <c r="O17" s="333"/>
    </row>
    <row r="18" spans="2:15" ht="50.45" customHeight="1" thickBot="1" x14ac:dyDescent="0.25">
      <c r="B18" s="334" t="s">
        <v>214</v>
      </c>
      <c r="C18" s="335"/>
      <c r="D18" s="335"/>
      <c r="E18" s="335"/>
      <c r="F18" s="335"/>
      <c r="G18" s="335"/>
      <c r="H18" s="335"/>
      <c r="I18" s="335"/>
      <c r="J18" s="335"/>
      <c r="K18" s="335"/>
      <c r="L18" s="335"/>
      <c r="M18" s="335"/>
      <c r="N18" s="335"/>
      <c r="O18" s="336"/>
    </row>
  </sheetData>
  <mergeCells count="5">
    <mergeCell ref="B3:Q3"/>
    <mergeCell ref="B15:O15"/>
    <mergeCell ref="B16:O16"/>
    <mergeCell ref="B17:O17"/>
    <mergeCell ref="B18:O18"/>
  </mergeCells>
  <printOptions horizontalCentered="1" verticalCentered="1"/>
  <pageMargins left="0.70866141732283472" right="0.70866141732283472" top="1.3385826771653544" bottom="1.3385826771653544" header="0.31496062992125984" footer="0.31496062992125984"/>
  <pageSetup scale="53"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1"/>
  <sheetViews>
    <sheetView showGridLines="0" topLeftCell="A34" zoomScale="85" zoomScaleNormal="85" workbookViewId="0">
      <selection activeCell="E45" sqref="E45"/>
    </sheetView>
  </sheetViews>
  <sheetFormatPr baseColWidth="10" defaultColWidth="11.42578125" defaultRowHeight="15" x14ac:dyDescent="0.25"/>
  <cols>
    <col min="1" max="1" width="5.7109375" style="125" customWidth="1"/>
    <col min="2" max="2" width="50.7109375" style="272" customWidth="1"/>
    <col min="3" max="3" width="31.42578125" style="135" customWidth="1"/>
    <col min="4" max="4" width="26.28515625" style="127" customWidth="1"/>
    <col min="5" max="5" width="25.140625" style="127" customWidth="1"/>
    <col min="6" max="6" width="16.5703125" style="126" customWidth="1"/>
    <col min="7" max="7" width="22.5703125" style="126" customWidth="1"/>
    <col min="8" max="16384" width="11.42578125" style="127"/>
  </cols>
  <sheetData>
    <row r="1" spans="1:7" s="126" customFormat="1" x14ac:dyDescent="0.25">
      <c r="A1" s="125"/>
      <c r="B1" s="228"/>
      <c r="C1" s="125"/>
    </row>
    <row r="2" spans="1:7" ht="30" customHeight="1" x14ac:dyDescent="0.25">
      <c r="A2" s="143"/>
      <c r="B2" s="340" t="s">
        <v>215</v>
      </c>
      <c r="C2" s="340"/>
      <c r="D2" s="340"/>
      <c r="E2" s="340"/>
      <c r="F2" s="144"/>
    </row>
    <row r="3" spans="1:7" s="128" customFormat="1" ht="30" customHeight="1" x14ac:dyDescent="0.25">
      <c r="A3" s="142" t="s">
        <v>216</v>
      </c>
      <c r="B3" s="142" t="s">
        <v>217</v>
      </c>
      <c r="C3" s="229" t="s">
        <v>218</v>
      </c>
      <c r="D3" s="142" t="s">
        <v>219</v>
      </c>
      <c r="E3" s="142" t="s">
        <v>220</v>
      </c>
      <c r="F3" s="142" t="s">
        <v>205</v>
      </c>
    </row>
    <row r="4" spans="1:7" ht="30" customHeight="1" x14ac:dyDescent="0.25">
      <c r="A4" s="172">
        <v>1</v>
      </c>
      <c r="B4" s="230" t="s">
        <v>221</v>
      </c>
      <c r="C4" s="231">
        <v>317</v>
      </c>
      <c r="D4" s="232">
        <f>'ANEXO 4A-VALOR UNIT PERSONAL'!$C$26</f>
        <v>0</v>
      </c>
      <c r="E4" s="233">
        <f>D4*C4</f>
        <v>0</v>
      </c>
      <c r="F4" s="140" t="s">
        <v>24</v>
      </c>
      <c r="G4" s="127"/>
    </row>
    <row r="5" spans="1:7" ht="30" customHeight="1" x14ac:dyDescent="0.25">
      <c r="A5" s="172">
        <v>2</v>
      </c>
      <c r="B5" s="230" t="s">
        <v>222</v>
      </c>
      <c r="C5" s="231">
        <v>37</v>
      </c>
      <c r="D5" s="232">
        <f>'ANEXO 4A-VALOR UNIT PERSONAL'!$D$26</f>
        <v>0</v>
      </c>
      <c r="E5" s="233">
        <f t="shared" ref="E5:E22" si="0">D5*C5</f>
        <v>0</v>
      </c>
      <c r="F5" s="140" t="s">
        <v>24</v>
      </c>
      <c r="G5" s="127"/>
    </row>
    <row r="6" spans="1:7" ht="28.5" x14ac:dyDescent="0.25">
      <c r="A6" s="172">
        <v>3</v>
      </c>
      <c r="B6" s="230" t="s">
        <v>223</v>
      </c>
      <c r="C6" s="231">
        <v>7</v>
      </c>
      <c r="D6" s="232">
        <f>'ANEXO 4A-VALOR UNIT PERSONAL'!$E$26</f>
        <v>0</v>
      </c>
      <c r="E6" s="233">
        <f t="shared" si="0"/>
        <v>0</v>
      </c>
      <c r="F6" s="140" t="s">
        <v>24</v>
      </c>
      <c r="G6" s="127"/>
    </row>
    <row r="7" spans="1:7" ht="30" customHeight="1" x14ac:dyDescent="0.25">
      <c r="A7" s="172">
        <v>4</v>
      </c>
      <c r="B7" s="230" t="s">
        <v>224</v>
      </c>
      <c r="C7" s="231">
        <v>1</v>
      </c>
      <c r="D7" s="232">
        <f>'ANEXO 4A-VALOR UNIT PERSONAL'!$F$26</f>
        <v>0</v>
      </c>
      <c r="E7" s="233">
        <f t="shared" si="0"/>
        <v>0</v>
      </c>
      <c r="F7" s="140" t="s">
        <v>24</v>
      </c>
      <c r="G7" s="127"/>
    </row>
    <row r="8" spans="1:7" ht="30" customHeight="1" x14ac:dyDescent="0.25">
      <c r="A8" s="172">
        <v>5</v>
      </c>
      <c r="B8" s="230" t="s">
        <v>225</v>
      </c>
      <c r="C8" s="231">
        <v>2</v>
      </c>
      <c r="D8" s="232">
        <f>'ANEXO 4A-VALOR UNIT PERSONAL'!$G$26</f>
        <v>0</v>
      </c>
      <c r="E8" s="233">
        <f t="shared" si="0"/>
        <v>0</v>
      </c>
      <c r="F8" s="141" t="s">
        <v>25</v>
      </c>
      <c r="G8" s="127"/>
    </row>
    <row r="9" spans="1:7" ht="30" customHeight="1" x14ac:dyDescent="0.25">
      <c r="A9" s="172">
        <v>6</v>
      </c>
      <c r="B9" s="234" t="s">
        <v>226</v>
      </c>
      <c r="C9" s="231">
        <v>25</v>
      </c>
      <c r="D9" s="232">
        <f>'ANEXO 4A-VALOR UNIT PERSONAL'!$H$26</f>
        <v>0</v>
      </c>
      <c r="E9" s="233">
        <f t="shared" si="0"/>
        <v>0</v>
      </c>
      <c r="F9" s="140" t="s">
        <v>24</v>
      </c>
      <c r="G9" s="127"/>
    </row>
    <row r="10" spans="1:7" ht="30" customHeight="1" x14ac:dyDescent="0.25">
      <c r="A10" s="172">
        <v>7</v>
      </c>
      <c r="B10" s="230" t="s">
        <v>227</v>
      </c>
      <c r="C10" s="231">
        <v>10</v>
      </c>
      <c r="D10" s="232">
        <f>'ANEXO 4A-VALOR UNIT PERSONAL'!$I$26</f>
        <v>0</v>
      </c>
      <c r="E10" s="233">
        <f t="shared" si="0"/>
        <v>0</v>
      </c>
      <c r="F10" s="140" t="s">
        <v>24</v>
      </c>
      <c r="G10" s="127"/>
    </row>
    <row r="11" spans="1:7" ht="30" customHeight="1" x14ac:dyDescent="0.25">
      <c r="A11" s="172">
        <v>8</v>
      </c>
      <c r="B11" s="230" t="s">
        <v>228</v>
      </c>
      <c r="C11" s="231">
        <v>4</v>
      </c>
      <c r="D11" s="232">
        <f>'ANEXO 4A-VALOR UNIT PERSONAL'!$J$26</f>
        <v>0</v>
      </c>
      <c r="E11" s="233">
        <f t="shared" si="0"/>
        <v>0</v>
      </c>
      <c r="F11" s="140" t="s">
        <v>24</v>
      </c>
      <c r="G11" s="127"/>
    </row>
    <row r="12" spans="1:7" ht="30" customHeight="1" x14ac:dyDescent="0.25">
      <c r="A12" s="172">
        <v>9</v>
      </c>
      <c r="B12" s="230" t="s">
        <v>229</v>
      </c>
      <c r="C12" s="231">
        <v>1</v>
      </c>
      <c r="D12" s="232">
        <f>'ANEXO 4A-VALOR UNIT PERSONAL'!$K$26</f>
        <v>0</v>
      </c>
      <c r="E12" s="233">
        <f t="shared" si="0"/>
        <v>0</v>
      </c>
      <c r="F12" s="141" t="s">
        <v>25</v>
      </c>
      <c r="G12" s="127"/>
    </row>
    <row r="13" spans="1:7" ht="30" customHeight="1" x14ac:dyDescent="0.25">
      <c r="A13" s="172">
        <v>10</v>
      </c>
      <c r="B13" s="230" t="s">
        <v>230</v>
      </c>
      <c r="C13" s="231">
        <v>3</v>
      </c>
      <c r="D13" s="232">
        <f>'ANEXO 4A-VALOR UNIT PERSONAL'!$L$26</f>
        <v>0</v>
      </c>
      <c r="E13" s="233">
        <f t="shared" si="0"/>
        <v>0</v>
      </c>
      <c r="F13" s="141" t="s">
        <v>25</v>
      </c>
      <c r="G13" s="127"/>
    </row>
    <row r="14" spans="1:7" ht="30" customHeight="1" x14ac:dyDescent="0.25">
      <c r="A14" s="172">
        <v>11</v>
      </c>
      <c r="B14" s="230" t="s">
        <v>231</v>
      </c>
      <c r="C14" s="231">
        <v>1</v>
      </c>
      <c r="D14" s="232">
        <f>'ANEXO 4A-VALOR UNIT PERSONAL'!$M$26</f>
        <v>0</v>
      </c>
      <c r="E14" s="233">
        <f t="shared" si="0"/>
        <v>0</v>
      </c>
      <c r="F14" s="141" t="s">
        <v>25</v>
      </c>
      <c r="G14" s="127"/>
    </row>
    <row r="15" spans="1:7" ht="30" customHeight="1" x14ac:dyDescent="0.25">
      <c r="A15" s="172">
        <v>12</v>
      </c>
      <c r="B15" s="230" t="s">
        <v>232</v>
      </c>
      <c r="C15" s="231">
        <v>4</v>
      </c>
      <c r="D15" s="232">
        <f>'ANEXO 4A-VALOR UNIT PERSONAL'!$N$26</f>
        <v>0</v>
      </c>
      <c r="E15" s="233">
        <f t="shared" si="0"/>
        <v>0</v>
      </c>
      <c r="F15" s="140" t="s">
        <v>24</v>
      </c>
      <c r="G15" s="127"/>
    </row>
    <row r="16" spans="1:7" ht="30" customHeight="1" x14ac:dyDescent="0.25">
      <c r="A16" s="172">
        <v>13</v>
      </c>
      <c r="B16" s="230" t="s">
        <v>233</v>
      </c>
      <c r="C16" s="231">
        <v>18</v>
      </c>
      <c r="D16" s="232">
        <f>'ANEXO 4A-VALOR UNIT PERSONAL'!$O$26</f>
        <v>0</v>
      </c>
      <c r="E16" s="233">
        <f t="shared" si="0"/>
        <v>0</v>
      </c>
      <c r="F16" s="140" t="s">
        <v>24</v>
      </c>
      <c r="G16" s="127"/>
    </row>
    <row r="17" spans="1:7" ht="30" customHeight="1" x14ac:dyDescent="0.25">
      <c r="A17" s="172">
        <v>14</v>
      </c>
      <c r="B17" s="230" t="s">
        <v>234</v>
      </c>
      <c r="C17" s="231">
        <v>9</v>
      </c>
      <c r="D17" s="232">
        <f>'ANEXO 4A-VALOR UNIT PERSONAL'!$P$26</f>
        <v>0</v>
      </c>
      <c r="E17" s="233">
        <f t="shared" si="0"/>
        <v>0</v>
      </c>
      <c r="F17" s="140" t="s">
        <v>24</v>
      </c>
      <c r="G17" s="127"/>
    </row>
    <row r="18" spans="1:7" ht="49.5" customHeight="1" x14ac:dyDescent="0.25">
      <c r="A18" s="172">
        <v>15</v>
      </c>
      <c r="B18" s="230" t="s">
        <v>235</v>
      </c>
      <c r="C18" s="231">
        <v>3</v>
      </c>
      <c r="D18" s="232">
        <f>'ANEXO 4A-VALOR UNIT PERSONAL'!$Q$26</f>
        <v>0</v>
      </c>
      <c r="E18" s="233">
        <f t="shared" si="0"/>
        <v>0</v>
      </c>
      <c r="F18" s="140" t="s">
        <v>24</v>
      </c>
      <c r="G18" s="127"/>
    </row>
    <row r="19" spans="1:7" ht="42.75" customHeight="1" x14ac:dyDescent="0.25">
      <c r="A19" s="172">
        <v>16</v>
      </c>
      <c r="B19" s="230" t="s">
        <v>236</v>
      </c>
      <c r="C19" s="231">
        <v>1</v>
      </c>
      <c r="D19" s="232">
        <f>'ANEXO 4A-VALOR UNIT PERSONAL'!$R$26</f>
        <v>0</v>
      </c>
      <c r="E19" s="233">
        <f t="shared" si="0"/>
        <v>0</v>
      </c>
      <c r="F19" s="140" t="s">
        <v>24</v>
      </c>
      <c r="G19" s="127"/>
    </row>
    <row r="20" spans="1:7" ht="30" customHeight="1" x14ac:dyDescent="0.25">
      <c r="A20" s="172">
        <v>17</v>
      </c>
      <c r="B20" s="230" t="s">
        <v>237</v>
      </c>
      <c r="C20" s="231">
        <v>2</v>
      </c>
      <c r="D20" s="232">
        <f>'ANEXO 4A-VALOR UNIT PERSONAL'!$S$26</f>
        <v>0</v>
      </c>
      <c r="E20" s="233">
        <f t="shared" si="0"/>
        <v>0</v>
      </c>
      <c r="F20" s="141" t="s">
        <v>25</v>
      </c>
      <c r="G20" s="127"/>
    </row>
    <row r="21" spans="1:7" ht="30" customHeight="1" x14ac:dyDescent="0.25">
      <c r="A21" s="172">
        <v>18</v>
      </c>
      <c r="B21" s="230" t="s">
        <v>44</v>
      </c>
      <c r="C21" s="231">
        <v>1</v>
      </c>
      <c r="D21" s="232">
        <f>'ANEXO 4A-VALOR UNIT PERSONAL'!$T$26</f>
        <v>0</v>
      </c>
      <c r="E21" s="233">
        <f t="shared" si="0"/>
        <v>0</v>
      </c>
      <c r="F21" s="141" t="s">
        <v>25</v>
      </c>
      <c r="G21" s="127"/>
    </row>
    <row r="22" spans="1:7" ht="52.5" customHeight="1" x14ac:dyDescent="0.25">
      <c r="A22" s="172">
        <v>19</v>
      </c>
      <c r="B22" s="230" t="s">
        <v>45</v>
      </c>
      <c r="C22" s="231">
        <v>7</v>
      </c>
      <c r="D22" s="232">
        <f>'ANEXO 4A-VALOR UNIT PERSONAL'!$U$26</f>
        <v>0</v>
      </c>
      <c r="E22" s="233">
        <f t="shared" si="0"/>
        <v>0</v>
      </c>
      <c r="F22" s="194" t="s">
        <v>24</v>
      </c>
      <c r="G22" s="127"/>
    </row>
    <row r="23" spans="1:7" ht="30" customHeight="1" x14ac:dyDescent="0.25">
      <c r="A23" s="172">
        <v>20</v>
      </c>
      <c r="B23" s="235" t="s">
        <v>238</v>
      </c>
      <c r="C23" s="145">
        <f>SUM(C4:C22)</f>
        <v>453</v>
      </c>
      <c r="D23" s="236"/>
      <c r="E23" s="199">
        <f>SUM(E4:E22)</f>
        <v>0</v>
      </c>
      <c r="F23" s="196"/>
      <c r="G23" s="127"/>
    </row>
    <row r="24" spans="1:7" ht="30" customHeight="1" x14ac:dyDescent="0.25">
      <c r="A24" s="172">
        <v>21</v>
      </c>
      <c r="B24" s="237" t="s">
        <v>239</v>
      </c>
      <c r="C24" s="146"/>
      <c r="D24" s="238"/>
      <c r="E24" s="239">
        <v>3500000</v>
      </c>
      <c r="F24" s="197" t="s">
        <v>64</v>
      </c>
      <c r="G24" s="127"/>
    </row>
    <row r="25" spans="1:7" ht="30" customHeight="1" x14ac:dyDescent="0.25">
      <c r="A25" s="172">
        <v>22</v>
      </c>
      <c r="B25" s="240" t="s">
        <v>240</v>
      </c>
      <c r="C25" s="147"/>
      <c r="D25" s="241"/>
      <c r="E25" s="242">
        <v>11500000</v>
      </c>
      <c r="F25" s="197" t="s">
        <v>64</v>
      </c>
      <c r="G25" s="127"/>
    </row>
    <row r="26" spans="1:7" ht="30" customHeight="1" x14ac:dyDescent="0.25">
      <c r="A26" s="172">
        <v>23</v>
      </c>
      <c r="B26" s="243" t="s">
        <v>241</v>
      </c>
      <c r="C26" s="243"/>
      <c r="D26" s="151">
        <v>2.5000000000000001E-2</v>
      </c>
      <c r="E26" s="244">
        <f>E23*D26</f>
        <v>0</v>
      </c>
      <c r="F26" s="197"/>
      <c r="G26" s="127"/>
    </row>
    <row r="27" spans="1:7" ht="30" customHeight="1" x14ac:dyDescent="0.25">
      <c r="A27" s="172">
        <v>24</v>
      </c>
      <c r="B27" s="237" t="s">
        <v>242</v>
      </c>
      <c r="C27" s="149"/>
      <c r="D27" s="245"/>
      <c r="E27" s="244">
        <f>E23+E24+E25+E26</f>
        <v>15000000</v>
      </c>
      <c r="F27" s="197"/>
      <c r="G27" s="127"/>
    </row>
    <row r="28" spans="1:7" ht="30" customHeight="1" x14ac:dyDescent="0.25">
      <c r="A28" s="172">
        <v>25</v>
      </c>
      <c r="B28" s="152" t="s">
        <v>243</v>
      </c>
      <c r="C28" s="153"/>
      <c r="D28" s="150">
        <v>4</v>
      </c>
      <c r="E28" s="244">
        <f>+E27*D28</f>
        <v>60000000</v>
      </c>
      <c r="F28" s="197"/>
    </row>
    <row r="29" spans="1:7" ht="30" customHeight="1" x14ac:dyDescent="0.25">
      <c r="A29" s="172">
        <v>26</v>
      </c>
      <c r="B29" s="175" t="s">
        <v>244</v>
      </c>
      <c r="C29" s="176"/>
      <c r="D29" s="177">
        <v>0.1</v>
      </c>
      <c r="E29" s="244">
        <f>D29*E27</f>
        <v>1500000</v>
      </c>
      <c r="F29" s="197"/>
      <c r="G29" s="127"/>
    </row>
    <row r="30" spans="1:7" ht="30" customHeight="1" x14ac:dyDescent="0.25">
      <c r="A30" s="172">
        <v>27</v>
      </c>
      <c r="B30" s="180" t="s">
        <v>245</v>
      </c>
      <c r="C30" s="178"/>
      <c r="D30" s="179"/>
      <c r="E30" s="244">
        <f>E27+E29</f>
        <v>16500000</v>
      </c>
      <c r="F30" s="197"/>
      <c r="G30" s="127"/>
    </row>
    <row r="31" spans="1:7" ht="30" customHeight="1" x14ac:dyDescent="0.25">
      <c r="A31" s="172">
        <v>28</v>
      </c>
      <c r="B31" s="148" t="s">
        <v>246</v>
      </c>
      <c r="C31" s="148"/>
      <c r="D31" s="181">
        <v>12</v>
      </c>
      <c r="E31" s="244">
        <f>+E30*D31</f>
        <v>198000000</v>
      </c>
      <c r="F31" s="197"/>
      <c r="G31" s="129"/>
    </row>
    <row r="32" spans="1:7" ht="30" customHeight="1" x14ac:dyDescent="0.25">
      <c r="A32" s="172">
        <v>29</v>
      </c>
      <c r="B32" s="175" t="s">
        <v>247</v>
      </c>
      <c r="C32" s="176"/>
      <c r="D32" s="283">
        <v>0.1</v>
      </c>
      <c r="E32" s="244">
        <f>E30*D32</f>
        <v>1650000</v>
      </c>
      <c r="F32" s="197"/>
      <c r="G32" s="129"/>
    </row>
    <row r="33" spans="1:7" ht="30" customHeight="1" x14ac:dyDescent="0.25">
      <c r="A33" s="172">
        <v>30</v>
      </c>
      <c r="B33" s="180" t="s">
        <v>248</v>
      </c>
      <c r="C33" s="178"/>
      <c r="D33" s="179"/>
      <c r="E33" s="244">
        <f>E30+E32</f>
        <v>18150000</v>
      </c>
      <c r="F33" s="197"/>
      <c r="G33" s="129"/>
    </row>
    <row r="34" spans="1:7" ht="30" customHeight="1" x14ac:dyDescent="0.25">
      <c r="A34" s="172">
        <v>31</v>
      </c>
      <c r="B34" s="148" t="s">
        <v>249</v>
      </c>
      <c r="C34" s="148"/>
      <c r="D34" s="181">
        <v>2</v>
      </c>
      <c r="E34" s="244">
        <f>+E33*D34</f>
        <v>36300000</v>
      </c>
      <c r="F34" s="197"/>
      <c r="G34" s="129"/>
    </row>
    <row r="35" spans="1:7" ht="30" customHeight="1" x14ac:dyDescent="0.25">
      <c r="A35" s="172">
        <v>32</v>
      </c>
      <c r="B35" s="180" t="s">
        <v>250</v>
      </c>
      <c r="C35" s="178"/>
      <c r="D35" s="179"/>
      <c r="E35" s="246">
        <f>E31+E28+E34</f>
        <v>294300000</v>
      </c>
      <c r="F35" s="197"/>
      <c r="G35" s="130"/>
    </row>
    <row r="36" spans="1:7" ht="30" customHeight="1" x14ac:dyDescent="0.25">
      <c r="A36" s="172">
        <v>33</v>
      </c>
      <c r="B36" s="182" t="s">
        <v>251</v>
      </c>
      <c r="C36" s="183"/>
      <c r="D36" s="184">
        <v>0</v>
      </c>
      <c r="E36" s="247"/>
      <c r="F36" s="197"/>
      <c r="G36" s="130"/>
    </row>
    <row r="37" spans="1:7" ht="30" customHeight="1" x14ac:dyDescent="0.25">
      <c r="A37" s="172">
        <v>34</v>
      </c>
      <c r="B37" s="152" t="s">
        <v>252</v>
      </c>
      <c r="C37" s="153"/>
      <c r="D37" s="184">
        <v>0</v>
      </c>
      <c r="E37" s="247"/>
      <c r="F37" s="197"/>
      <c r="G37" s="130"/>
    </row>
    <row r="38" spans="1:7" ht="30" customHeight="1" x14ac:dyDescent="0.25">
      <c r="A38" s="172">
        <v>35</v>
      </c>
      <c r="B38" s="182" t="s">
        <v>253</v>
      </c>
      <c r="C38" s="187"/>
      <c r="D38" s="193">
        <f>SUM(D36:D37)</f>
        <v>0</v>
      </c>
      <c r="E38" s="244">
        <f>E35*D38</f>
        <v>0</v>
      </c>
      <c r="F38" s="197"/>
      <c r="G38" s="131"/>
    </row>
    <row r="39" spans="1:7" ht="30" customHeight="1" x14ac:dyDescent="0.25">
      <c r="A39" s="172">
        <v>36</v>
      </c>
      <c r="B39" s="182" t="s">
        <v>254</v>
      </c>
      <c r="C39" s="149"/>
      <c r="D39" s="187"/>
      <c r="E39" s="248">
        <f>+E38+E35</f>
        <v>294300000</v>
      </c>
      <c r="F39" s="197"/>
      <c r="G39" s="130"/>
    </row>
    <row r="40" spans="1:7" ht="30" customHeight="1" x14ac:dyDescent="0.25">
      <c r="A40" s="172">
        <v>37</v>
      </c>
      <c r="B40" s="182" t="s">
        <v>255</v>
      </c>
      <c r="C40" s="149"/>
      <c r="D40" s="187"/>
      <c r="E40" s="244">
        <f>+E39*10%</f>
        <v>29430000</v>
      </c>
      <c r="F40" s="197"/>
    </row>
    <row r="41" spans="1:7" ht="30" customHeight="1" x14ac:dyDescent="0.25">
      <c r="A41" s="172">
        <v>38</v>
      </c>
      <c r="B41" s="182" t="s">
        <v>256</v>
      </c>
      <c r="C41" s="149"/>
      <c r="D41" s="187"/>
      <c r="E41" s="244">
        <f>+E40*19%</f>
        <v>5591700</v>
      </c>
      <c r="F41" s="197"/>
    </row>
    <row r="42" spans="1:7" ht="30" customHeight="1" x14ac:dyDescent="0.25">
      <c r="A42" s="172">
        <v>39</v>
      </c>
      <c r="B42" s="152" t="s">
        <v>257</v>
      </c>
      <c r="C42" s="188"/>
      <c r="D42" s="189"/>
      <c r="E42" s="199">
        <f>+E41+E39</f>
        <v>299891700</v>
      </c>
      <c r="F42" s="198"/>
      <c r="G42" s="132"/>
    </row>
    <row r="43" spans="1:7" s="126" customFormat="1" ht="30" customHeight="1" x14ac:dyDescent="0.25">
      <c r="A43" s="172">
        <v>40</v>
      </c>
      <c r="B43" s="249"/>
      <c r="C43" s="190"/>
      <c r="D43" s="191"/>
      <c r="E43" s="191"/>
      <c r="F43" s="195"/>
    </row>
    <row r="44" spans="1:7" ht="30" customHeight="1" x14ac:dyDescent="0.25">
      <c r="A44" s="172">
        <v>41</v>
      </c>
      <c r="B44" s="250" t="s">
        <v>258</v>
      </c>
      <c r="C44" s="250"/>
      <c r="D44" s="250"/>
      <c r="E44" s="251" t="s">
        <v>259</v>
      </c>
    </row>
    <row r="45" spans="1:7" ht="39.950000000000003" customHeight="1" x14ac:dyDescent="0.25">
      <c r="A45" s="172">
        <v>42</v>
      </c>
      <c r="B45" s="281" t="s">
        <v>260</v>
      </c>
      <c r="C45" s="152"/>
      <c r="D45" s="252" t="s">
        <v>261</v>
      </c>
      <c r="E45" s="253">
        <f>ROUND(11384905.8225119,0)</f>
        <v>11384906</v>
      </c>
      <c r="F45" s="126" t="s">
        <v>64</v>
      </c>
    </row>
    <row r="46" spans="1:7" ht="55.5" customHeight="1" x14ac:dyDescent="0.25">
      <c r="A46" s="172">
        <v>43</v>
      </c>
      <c r="B46" s="254" t="s">
        <v>262</v>
      </c>
      <c r="C46" s="255"/>
      <c r="D46" s="252" t="s">
        <v>263</v>
      </c>
      <c r="E46" s="253">
        <v>350000</v>
      </c>
    </row>
    <row r="47" spans="1:7" ht="39.950000000000003" customHeight="1" x14ac:dyDescent="0.25">
      <c r="A47" s="172">
        <v>44</v>
      </c>
      <c r="B47" s="256"/>
      <c r="C47" s="257"/>
      <c r="D47" s="258" t="s">
        <v>264</v>
      </c>
      <c r="E47" s="253">
        <v>1000000</v>
      </c>
      <c r="F47" s="126" t="s">
        <v>64</v>
      </c>
    </row>
    <row r="48" spans="1:7" ht="30" customHeight="1" x14ac:dyDescent="0.25">
      <c r="A48" s="172">
        <v>45</v>
      </c>
      <c r="B48" s="259" t="s">
        <v>265</v>
      </c>
      <c r="C48" s="259"/>
      <c r="D48" s="259"/>
      <c r="E48" s="260">
        <f>SUM(E45:E47)</f>
        <v>12734906</v>
      </c>
    </row>
    <row r="49" spans="1:7" ht="30" customHeight="1" x14ac:dyDescent="0.25">
      <c r="A49" s="172">
        <v>46</v>
      </c>
      <c r="B49" s="201" t="s">
        <v>266</v>
      </c>
      <c r="C49" s="261"/>
      <c r="D49" s="202">
        <v>4</v>
      </c>
      <c r="E49" s="262">
        <f>+E48*D49</f>
        <v>50939624</v>
      </c>
      <c r="G49" s="133"/>
    </row>
    <row r="50" spans="1:7" ht="30" customHeight="1" x14ac:dyDescent="0.25">
      <c r="A50" s="172">
        <v>47</v>
      </c>
      <c r="B50" s="201" t="s">
        <v>267</v>
      </c>
      <c r="C50" s="187"/>
      <c r="D50" s="203">
        <v>0.1</v>
      </c>
      <c r="E50" s="262">
        <f>+E48*D50</f>
        <v>1273490.6000000001</v>
      </c>
    </row>
    <row r="51" spans="1:7" ht="30" customHeight="1" x14ac:dyDescent="0.25">
      <c r="A51" s="172">
        <v>48</v>
      </c>
      <c r="B51" s="263" t="s">
        <v>268</v>
      </c>
      <c r="C51" s="264"/>
      <c r="D51" s="265"/>
      <c r="E51" s="262">
        <f>+E50+E48</f>
        <v>14008396.6</v>
      </c>
    </row>
    <row r="52" spans="1:7" ht="30" customHeight="1" x14ac:dyDescent="0.25">
      <c r="A52" s="172">
        <v>49</v>
      </c>
      <c r="B52" s="201" t="s">
        <v>269</v>
      </c>
      <c r="C52" s="261"/>
      <c r="D52" s="204">
        <f>D31</f>
        <v>12</v>
      </c>
      <c r="E52" s="262">
        <f>+E51*D52</f>
        <v>168100759.19999999</v>
      </c>
    </row>
    <row r="53" spans="1:7" ht="30" customHeight="1" x14ac:dyDescent="0.25">
      <c r="A53" s="172">
        <v>50</v>
      </c>
      <c r="B53" s="201" t="s">
        <v>270</v>
      </c>
      <c r="C53" s="187"/>
      <c r="D53" s="203">
        <v>0.1</v>
      </c>
      <c r="E53" s="262">
        <f>+E51*D53</f>
        <v>1400839.6600000001</v>
      </c>
    </row>
    <row r="54" spans="1:7" ht="30" customHeight="1" x14ac:dyDescent="0.25">
      <c r="A54" s="172">
        <v>51</v>
      </c>
      <c r="B54" s="263" t="s">
        <v>268</v>
      </c>
      <c r="C54" s="264"/>
      <c r="D54" s="265"/>
      <c r="E54" s="262">
        <f>+E53+E51</f>
        <v>15409236.26</v>
      </c>
    </row>
    <row r="55" spans="1:7" ht="30" customHeight="1" x14ac:dyDescent="0.25">
      <c r="A55" s="172">
        <v>52</v>
      </c>
      <c r="B55" s="201" t="s">
        <v>271</v>
      </c>
      <c r="C55" s="261"/>
      <c r="D55" s="202">
        <v>2</v>
      </c>
      <c r="E55" s="262">
        <f>+E54*D55</f>
        <v>30818472.52</v>
      </c>
    </row>
    <row r="56" spans="1:7" ht="30" customHeight="1" x14ac:dyDescent="0.25">
      <c r="A56" s="172">
        <v>53</v>
      </c>
      <c r="B56" s="201" t="s">
        <v>272</v>
      </c>
      <c r="C56" s="261"/>
      <c r="D56" s="282"/>
      <c r="E56" s="262">
        <f>E52+E49+E55</f>
        <v>249858855.72</v>
      </c>
    </row>
    <row r="57" spans="1:7" ht="30" customHeight="1" x14ac:dyDescent="0.25">
      <c r="A57" s="172">
        <v>54</v>
      </c>
      <c r="B57" s="182" t="s">
        <v>273</v>
      </c>
      <c r="C57" s="183"/>
      <c r="D57" s="185">
        <f>D36</f>
        <v>0</v>
      </c>
      <c r="E57" s="126"/>
      <c r="G57" s="130"/>
    </row>
    <row r="58" spans="1:7" ht="30" customHeight="1" x14ac:dyDescent="0.25">
      <c r="A58" s="172">
        <v>55</v>
      </c>
      <c r="B58" s="182" t="s">
        <v>274</v>
      </c>
      <c r="C58" s="183"/>
      <c r="D58" s="185">
        <f>D37</f>
        <v>0</v>
      </c>
      <c r="E58" s="126"/>
      <c r="G58" s="130"/>
    </row>
    <row r="59" spans="1:7" ht="30" customHeight="1" x14ac:dyDescent="0.25">
      <c r="A59" s="172">
        <v>56</v>
      </c>
      <c r="B59" s="182" t="s">
        <v>275</v>
      </c>
      <c r="C59" s="183"/>
      <c r="D59" s="186">
        <f>SUM(D57:D58)</f>
        <v>0</v>
      </c>
      <c r="E59" s="262">
        <f>E56*D59</f>
        <v>0</v>
      </c>
    </row>
    <row r="60" spans="1:7" ht="30" customHeight="1" x14ac:dyDescent="0.25">
      <c r="A60" s="172">
        <v>57</v>
      </c>
      <c r="B60" s="201" t="s">
        <v>276</v>
      </c>
      <c r="C60" s="149"/>
      <c r="D60" s="187"/>
      <c r="E60" s="262">
        <f>E56+E59</f>
        <v>249858855.72</v>
      </c>
      <c r="G60" s="134"/>
    </row>
    <row r="61" spans="1:7" ht="30" customHeight="1" x14ac:dyDescent="0.25">
      <c r="A61" s="172">
        <v>58</v>
      </c>
      <c r="B61" s="201" t="s">
        <v>277</v>
      </c>
      <c r="C61" s="187"/>
      <c r="D61" s="200">
        <v>0.19</v>
      </c>
      <c r="E61" s="262">
        <f>+E60*D61</f>
        <v>47473182.586800002</v>
      </c>
      <c r="G61" s="266"/>
    </row>
    <row r="62" spans="1:7" ht="30" customHeight="1" x14ac:dyDescent="0.25">
      <c r="A62" s="172">
        <v>59</v>
      </c>
      <c r="B62" s="201" t="s">
        <v>278</v>
      </c>
      <c r="C62" s="178"/>
      <c r="D62" s="179"/>
      <c r="E62" s="262">
        <f>E61+E60</f>
        <v>297332038.30680001</v>
      </c>
      <c r="G62" s="132"/>
    </row>
    <row r="63" spans="1:7" s="126" customFormat="1" ht="30" customHeight="1" x14ac:dyDescent="0.25">
      <c r="A63" s="172">
        <v>60</v>
      </c>
      <c r="B63" s="267"/>
      <c r="C63" s="205"/>
      <c r="D63" s="205"/>
      <c r="E63" s="192"/>
    </row>
    <row r="64" spans="1:7" s="126" customFormat="1" ht="30" customHeight="1" x14ac:dyDescent="0.25">
      <c r="A64" s="172">
        <v>61</v>
      </c>
      <c r="B64" s="268" t="s">
        <v>279</v>
      </c>
      <c r="C64" s="269"/>
      <c r="D64" s="270"/>
      <c r="E64" s="271">
        <f>E56+E35</f>
        <v>544158855.72000003</v>
      </c>
    </row>
    <row r="65" spans="1:6" ht="30" customHeight="1" x14ac:dyDescent="0.25">
      <c r="A65" s="172">
        <v>62</v>
      </c>
      <c r="B65" s="268" t="s">
        <v>280</v>
      </c>
      <c r="C65" s="269"/>
      <c r="D65" s="270"/>
      <c r="E65" s="271">
        <f>E62+E42</f>
        <v>597223738.30680001</v>
      </c>
      <c r="F65" s="266"/>
    </row>
    <row r="66" spans="1:6" x14ac:dyDescent="0.25">
      <c r="D66" s="136"/>
      <c r="E66" s="136"/>
      <c r="F66" s="137"/>
    </row>
    <row r="67" spans="1:6" s="126" customFormat="1" x14ac:dyDescent="0.25">
      <c r="A67" s="125"/>
      <c r="B67" s="228"/>
      <c r="C67" s="125"/>
      <c r="E67" s="138"/>
    </row>
    <row r="68" spans="1:6" s="126" customFormat="1" ht="15.75" customHeight="1" thickBot="1" x14ac:dyDescent="0.3">
      <c r="A68" s="125"/>
      <c r="B68" s="274" t="s">
        <v>211</v>
      </c>
      <c r="C68" s="125"/>
      <c r="E68" s="273" t="s">
        <v>64</v>
      </c>
      <c r="F68" s="138" t="s">
        <v>64</v>
      </c>
    </row>
    <row r="69" spans="1:6" s="126" customFormat="1" ht="309" customHeight="1" thickBot="1" x14ac:dyDescent="0.3">
      <c r="A69" s="125"/>
      <c r="B69" s="337" t="s">
        <v>281</v>
      </c>
      <c r="C69" s="338"/>
      <c r="D69" s="338"/>
      <c r="E69" s="339"/>
      <c r="F69" s="139"/>
    </row>
    <row r="70" spans="1:6" s="126" customFormat="1" ht="18.75" x14ac:dyDescent="0.25">
      <c r="A70" s="125"/>
      <c r="B70" s="289"/>
      <c r="C70" s="125"/>
    </row>
    <row r="71" spans="1:6" s="126" customFormat="1" x14ac:dyDescent="0.25">
      <c r="A71" s="125"/>
      <c r="B71" s="228"/>
      <c r="C71" s="125"/>
    </row>
  </sheetData>
  <mergeCells count="2">
    <mergeCell ref="B69:E69"/>
    <mergeCell ref="B2:E2"/>
  </mergeCells>
  <printOptions horizontalCentered="1"/>
  <pageMargins left="0.70866141732283472" right="0.70866141732283472" top="0.94488188976377963" bottom="0.94488188976377963" header="0.31496062992125984" footer="0.31496062992125984"/>
  <pageSetup scale="59" fitToHeight="4" orientation="portrait" horizontalDpi="300" verticalDpi="300" r:id="rId1"/>
  <rowBreaks count="1" manualBreakCount="1">
    <brk id="42" max="5"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ANEXO 4A-VALOR UNIT PERSONAL</vt:lpstr>
      <vt:lpstr>4B Alq Maquin_Herram</vt:lpstr>
      <vt:lpstr>4C Viaticos</vt:lpstr>
      <vt:lpstr>4D Propuesta Económica</vt:lpstr>
      <vt:lpstr>'4B Alq Maquin_Herram'!Área_de_impresión</vt:lpstr>
      <vt:lpstr>'4C Viaticos'!Área_de_impresión</vt:lpstr>
      <vt:lpstr>'4D Propuesta Económica'!Área_de_impresión</vt:lpstr>
      <vt:lpstr>'ANEXO 4A-VALOR UNIT PERSONAL'!Área_de_impresión</vt:lpstr>
      <vt:lpstr>CANTIDAD_PERSONAS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Diselectrico1</dc:creator>
  <cp:keywords/>
  <dc:description/>
  <cp:lastModifiedBy>Angelica Maria Arias Loza</cp:lastModifiedBy>
  <cp:revision/>
  <dcterms:created xsi:type="dcterms:W3CDTF">2022-05-02T13:27:42Z</dcterms:created>
  <dcterms:modified xsi:type="dcterms:W3CDTF">2022-07-06T21:11:40Z</dcterms:modified>
  <cp:category/>
  <cp:contentStatus/>
</cp:coreProperties>
</file>