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1"/>
  <workbookPr updateLinks="never" codeName="ThisWorkbook"/>
  <mc:AlternateContent xmlns:mc="http://schemas.openxmlformats.org/markup-compatibility/2006">
    <mc:Choice Requires="x15">
      <x15ac:absPath xmlns:x15ac="http://schemas.microsoft.com/office/spreadsheetml/2010/11/ac" url="https://udeaeduco-my.sharepoint.com/personal/gestionadministrativa_dif_udea_edu_co/Documents/4_GADMIN/1_REGIS/0_Invitaciones/3_MenorC/DIF_068_2022_Aire_Acondicionado_Uraba_Bajo_Cauca/Gestion/0_Previos/"/>
    </mc:Choice>
  </mc:AlternateContent>
  <xr:revisionPtr revIDLastSave="321" documentId="8_{BB389848-4C12-4D5B-8FC9-D760D34DDD88}" xr6:coauthVersionLast="47" xr6:coauthVersionMax="47" xr10:uidLastSave="{A3B63E8B-547E-4ED8-BFFD-9562F867FCDF}"/>
  <bookViews>
    <workbookView xWindow="-108" yWindow="-108" windowWidth="23256" windowHeight="12576" tabRatio="887" xr2:uid="{00000000-000D-0000-FFFF-FFFF00000000}"/>
  </bookViews>
  <sheets>
    <sheet name="CUADRO DE CANTIDADES" sheetId="69" r:id="rId1"/>
    <sheet name="LISTA DE REPUESTOS" sheetId="67" r:id="rId2"/>
    <sheet name="Hoja1" sheetId="70" r:id="rId3"/>
  </sheets>
  <externalReferences>
    <externalReference r:id="rId4"/>
    <externalReference r:id="rId5"/>
  </externalReferences>
  <definedNames>
    <definedName name="_xlnm._FilterDatabase" localSheetId="0" hidden="1">'CUADRO DE CANTIDADES'!$A$5:$H$85</definedName>
    <definedName name="_xlnm._FilterDatabase" localSheetId="1" hidden="1">'LISTA DE REPUESTOS'!$B$5:$H$70</definedName>
    <definedName name="_xlnm.Print_Area" localSheetId="0">'CUADRO DE CANTIDADES'!$B$2:$H$85</definedName>
    <definedName name="_xlnm.Print_Area" localSheetId="1">'LISTA DE REPUESTOS'!$B$1:$H$70</definedName>
    <definedName name="_xlnm.Print_Area">#REF!</definedName>
    <definedName name="DESC_APU" localSheetId="0">IF(LEN(#REF!)=2,VLOOKUP(#REF!,[1]Ppto!$D:$P,2,FALSE),IF(#REF!="",IF(#REF!="",IF(#REF!="","",'CUADRO DE CANTIDADES'!DIRECTO),""),'CUADRO DE CANTIDADES'!DESCRIPCION_APU))</definedName>
    <definedName name="DESC_APU" localSheetId="1">IF(LEN(#REF!)=2,VLOOKUP(#REF!,[1]Ppto!$D:$P,2,FALSE),IF(#REF!="",IF(#REF!="",IF(#REF!="","",'LISTA DE REPUESTOS'!DIRECTO),""),'LISTA DE REPUESTOS'!DESCRIPCION_APU))</definedName>
    <definedName name="DESC_APU">IF(LEN(#REF!)=2,VLOOKUP(#REF!,[1]Ppto!$D:$P,2,FALSE),IF(#REF!="",IF(#REF!="",IF(#REF!="","",DIRECTO),""),DESCRIPCION_APU))</definedName>
    <definedName name="DESCRIPCION_APU" localSheetId="0">IF(ISERROR(SEARCH("-",#REF!,3)),'CUADRO DE CANTIDADES'!INSUMO,'CUADRO DE CANTIDADES'!ITEM)</definedName>
    <definedName name="DESCRIPCION_APU" localSheetId="1">IF(ISERROR(SEARCH("-",#REF!,3)),'LISTA DE REPUESTOS'!INSUMO,'LISTA DE REPUESTOS'!ITEM)</definedName>
    <definedName name="DESCRIPCION_APU">IF(ISERROR(SEARCH("-",#REF!,3)),INSUMO,ITEM)</definedName>
    <definedName name="DIRECTO" localSheetId="0">"DIRECTO:  "&amp;TEXT(SUMIF(#REF!,#REF!,#REF!)/2,"#,##0")&amp;" / "&amp;VLOOKUP(#REF!,[1]Ppto!$D:$F,3,FALSE)</definedName>
    <definedName name="DIRECTO" localSheetId="1">"DIRECTO:  "&amp;TEXT(SUMIF(#REF!,#REF!,#REF!)/2,"#,##0")&amp;" / "&amp;VLOOKUP(#REF!,[1]Ppto!$D:$F,3,FALSE)</definedName>
    <definedName name="DIRECTO">"DIRECTO:  "&amp;TEXT(SUMIF(#REF!,#REF!,#REF!)/2,"#,##0")&amp;" / "&amp;VLOOKUP(#REF!,[1]Ppto!$D:$F,3,FALSE)</definedName>
    <definedName name="INSUMO" localSheetId="0">VLOOKUP(#REF!,[1]Insumos!$D:$E,2,FALSE)</definedName>
    <definedName name="INSUMO" localSheetId="1">VLOOKUP(#REF!,[1]Insumos!$D:$E,2,FALSE)</definedName>
    <definedName name="INSUMO">VLOOKUP(#REF!,[1]Insumos!$D:$E,2,FALSE)</definedName>
    <definedName name="ITEM" localSheetId="0">VLOOKUP(#REF!,[1]Ppto!$D:$O,2,0)</definedName>
    <definedName name="ITEM" localSheetId="1">VLOOKUP(#REF!,[1]Ppto!$D:$O,2,0)</definedName>
    <definedName name="ITEM">VLOOKUP(#REF!,[1]Ppto!$D:$O,2,0)</definedName>
    <definedName name="SUBA">'[2]SUB APU'!$A$1:$D$65536</definedName>
    <definedName name="_xlnm.Print_Titles" localSheetId="0">'CUADRO DE CANTIDADES'!$2:$4</definedName>
    <definedName name="_xlnm.Print_Titles" localSheetId="1">'LISTA DE REPUESTOS'!$1:$4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5" i="69" l="1"/>
  <c r="H8" i="67"/>
  <c r="H9" i="67"/>
  <c r="H10" i="67"/>
  <c r="H11" i="67"/>
  <c r="H12" i="67"/>
  <c r="H13" i="67"/>
  <c r="H14" i="67"/>
  <c r="H15" i="67"/>
  <c r="H16" i="67"/>
  <c r="H17" i="67"/>
  <c r="H18" i="67"/>
  <c r="H19" i="67"/>
  <c r="H20" i="67"/>
  <c r="H21" i="67"/>
  <c r="H22" i="67"/>
  <c r="H23" i="67"/>
  <c r="H24" i="67"/>
  <c r="H25" i="67"/>
  <c r="H26" i="67"/>
  <c r="H27" i="67"/>
  <c r="H28" i="67"/>
  <c r="H29" i="67"/>
  <c r="H30" i="67"/>
  <c r="H31" i="67"/>
  <c r="H32" i="67"/>
  <c r="H33" i="67"/>
  <c r="H34" i="67"/>
  <c r="H35" i="67"/>
  <c r="H36" i="67"/>
  <c r="H37" i="67"/>
  <c r="H38" i="67"/>
  <c r="H39" i="67"/>
  <c r="H40" i="67"/>
  <c r="H41" i="67"/>
  <c r="H42" i="67"/>
  <c r="H43" i="67"/>
  <c r="H44" i="67"/>
  <c r="H45" i="67"/>
  <c r="H46" i="67"/>
  <c r="H47" i="67"/>
  <c r="H48" i="67"/>
  <c r="H49" i="67"/>
  <c r="H50" i="67"/>
  <c r="H51" i="67"/>
  <c r="H52" i="67"/>
  <c r="H53" i="67"/>
  <c r="H54" i="67"/>
  <c r="H55" i="67"/>
  <c r="H56" i="67"/>
  <c r="H57" i="67"/>
  <c r="H58" i="67"/>
  <c r="H59" i="67"/>
  <c r="H60" i="67"/>
  <c r="H61" i="67"/>
  <c r="H62" i="67"/>
  <c r="H63" i="67"/>
  <c r="H64" i="67"/>
  <c r="H65" i="67"/>
  <c r="H66" i="67"/>
  <c r="H67" i="67"/>
  <c r="H68" i="67"/>
  <c r="H69" i="67"/>
  <c r="H70" i="67"/>
  <c r="H7" i="67"/>
  <c r="H9" i="69"/>
  <c r="H10" i="69"/>
  <c r="H11" i="69"/>
  <c r="H12" i="69"/>
  <c r="H13" i="69"/>
  <c r="H14" i="69"/>
  <c r="H15" i="69"/>
  <c r="H16" i="69"/>
  <c r="H17" i="69"/>
  <c r="H18" i="69"/>
  <c r="H19" i="69"/>
  <c r="H20" i="69"/>
  <c r="H21" i="69"/>
  <c r="H22" i="69"/>
  <c r="H23" i="69"/>
  <c r="H25" i="69"/>
  <c r="H26" i="69"/>
  <c r="H27" i="69"/>
  <c r="H28" i="69"/>
  <c r="H29" i="69"/>
  <c r="H30" i="69"/>
  <c r="H31" i="69"/>
  <c r="H32" i="69"/>
  <c r="H34" i="69"/>
  <c r="H35" i="69"/>
  <c r="H36" i="69"/>
  <c r="H37" i="69"/>
  <c r="H38" i="69"/>
  <c r="H39" i="69"/>
  <c r="H40" i="69"/>
  <c r="H41" i="69"/>
  <c r="H42" i="69"/>
  <c r="H43" i="69"/>
  <c r="H44" i="69"/>
  <c r="H45" i="69"/>
  <c r="H46" i="69"/>
  <c r="H47" i="69"/>
  <c r="H48" i="69"/>
  <c r="H49" i="69"/>
  <c r="H50" i="69"/>
  <c r="H51" i="69"/>
  <c r="H52" i="69"/>
  <c r="H53" i="69"/>
  <c r="H55" i="69"/>
  <c r="H56" i="69"/>
  <c r="H57" i="69"/>
  <c r="H58" i="69"/>
  <c r="H59" i="69"/>
  <c r="H60" i="69"/>
  <c r="H61" i="69"/>
  <c r="H62" i="69"/>
  <c r="H63" i="69"/>
  <c r="H64" i="69"/>
  <c r="H65" i="69"/>
  <c r="H66" i="69"/>
  <c r="H67" i="69"/>
  <c r="H68" i="69"/>
  <c r="H69" i="69"/>
  <c r="H70" i="69"/>
  <c r="H71" i="69"/>
  <c r="H72" i="69"/>
  <c r="H73" i="69"/>
  <c r="H74" i="69"/>
  <c r="H75" i="69"/>
  <c r="H76" i="69"/>
  <c r="H77" i="69"/>
  <c r="H78" i="69"/>
  <c r="H8" i="69"/>
  <c r="H3" i="67"/>
  <c r="B73" i="69" l="1"/>
  <c r="B63" i="69"/>
  <c r="B64" i="69" s="1"/>
  <c r="B65" i="69" s="1"/>
  <c r="B66" i="69" s="1"/>
  <c r="B67" i="69" s="1"/>
  <c r="B68" i="69" s="1"/>
  <c r="B69" i="69" s="1"/>
  <c r="B70" i="69" s="1"/>
  <c r="B55" i="69"/>
  <c r="B56" i="69" s="1"/>
  <c r="B57" i="69" s="1"/>
  <c r="B58" i="69" s="1"/>
  <c r="B59" i="69" s="1"/>
  <c r="B60" i="69" s="1"/>
  <c r="B61" i="69" s="1"/>
  <c r="H79" i="69" l="1"/>
  <c r="H80" i="69" s="1"/>
  <c r="G82" i="69"/>
  <c r="H82" i="69" s="1"/>
  <c r="H83" i="69" l="1"/>
  <c r="H84" i="69" s="1"/>
  <c r="H3" i="69" s="1"/>
</calcChain>
</file>

<file path=xl/sharedStrings.xml><?xml version="1.0" encoding="utf-8"?>
<sst xmlns="http://schemas.openxmlformats.org/spreadsheetml/2006/main" count="579" uniqueCount="170">
  <si>
    <t xml:space="preserve"> UNIVERSIDAD DE ANTIOQUIA</t>
  </si>
  <si>
    <t xml:space="preserve">OBJETO: </t>
  </si>
  <si>
    <r>
      <t>“</t>
    </r>
    <r>
      <rPr>
        <b/>
        <sz val="8"/>
        <rFont val="Swis721 LtCn BT"/>
        <family val="2"/>
      </rPr>
      <t xml:space="preserve">Prestación de servicios de mantenimiento preventivo y correctivo de los sistemas de aire acondicionado y ventilación mecánica de las sedes de Uraba y  Seccional bajo Cauca" </t>
    </r>
  </si>
  <si>
    <t>VALOR DEL PROYECTO:</t>
  </si>
  <si>
    <t xml:space="preserve">               CUADRO DE VALORES UNITARIOS   DIF-068-2022</t>
  </si>
  <si>
    <t>ITEM</t>
  </si>
  <si>
    <t>R/NR</t>
  </si>
  <si>
    <t>DESCRIPCIÓN</t>
  </si>
  <si>
    <t>UNIDAD</t>
  </si>
  <si>
    <t>CANTIDAD</t>
  </si>
  <si>
    <t>VALOR UNITARIO</t>
  </si>
  <si>
    <t>VALOR TOTAL</t>
  </si>
  <si>
    <t>MANTENIMIENTO PREVENTIVO MENSUAL DE EQUIPOS, CONFORME A LAS ESPECIFICACIONES TÉCNICAS, EN CADA UNA DE LAS SEDES CORRESPONDIENTES</t>
  </si>
  <si>
    <t>Sede Estudios Agro Ambientales - Carepa</t>
  </si>
  <si>
    <t>NR</t>
  </si>
  <si>
    <t>Condensadora para refrigerante variable de  capacidad nominal 528.000 BTU/h a 208-230V, 3 Fases 60 Hz; refrigerante R410A. (BLOQUE 2)</t>
  </si>
  <si>
    <t>un</t>
  </si>
  <si>
    <t xml:space="preserve">R </t>
  </si>
  <si>
    <t>Evaporador tipo Cassette compatible con sistemas de refrigerante variable de capacidad nominal  48.1 KBTU/h o mayor,  220V/1 Fases/60 Hz.(BLOQUE 2)</t>
  </si>
  <si>
    <t xml:space="preserve"> Equipo Mini-Split  tipo Pared de 1 TR (12.000 BTU/h) INVERTER. eficiencia mínima SEER 16, Refrigerante Ecológico R410A;  220V/2 Fases/60 Hz. (BLOQUE 2)</t>
  </si>
  <si>
    <t>R</t>
  </si>
  <si>
    <t>Unidad condensadora Refrigerante variable 410A, condensada por aire, 220/3/60, 516000 BTU/h del tipo MULTI V PLUS IV Compuesta por: una unidad ARUV160BTS4 y una unidad ARUV200BTS4 (Referencia tomada de selección LG). (BLOQUE 4 y 5)</t>
  </si>
  <si>
    <t>Unidad interior tipo cassette de refrigerante variable de 48,1 KBTU/h del tipo ARNU48GTMC2 (Referencia tomada de selección LG). (BLOQUE 4 y 5)</t>
  </si>
  <si>
    <t>Unidad condensadora Refrigerante variable 410A, condensada por aire, 220/3/60, 439600 BTU/h del tipo MULTI V PLUS IV Compuesta por: una unidad ARUV100BTS4, una unidad ARUV160BTS4 y una unidad ARUV200BTS4 (Referencia tomada de selección LG). (BLOQUE 4 y 5)</t>
  </si>
  <si>
    <t>Unidad interior tipo pared de refrigerante variable de 19,1 KBTU/h del tipo ARNU18GSCL2 (Referencia tomada de selección LG). (BLOQUE 4 y 5)</t>
  </si>
  <si>
    <t>Unidad interior tipo pared de refrigerante variable de 24,2 KBTU/h del tipo ARNU24GSCL2 (Referencia tomada de selección LG). (BLOQUE 4 y 5)</t>
  </si>
  <si>
    <t>Unidad Manejadora de Aire interior para conductos de refrigerante variable de 95,9 KBTU/h del tipo ARNU96GB8A2 (Referencia tomada de selección LG). (BLOQUE 4 y 5)</t>
  </si>
  <si>
    <t>Control central par control de evaporadores bq 4 y 5. (BLOQUE 4 y 5)</t>
  </si>
  <si>
    <t>Ventilador en línea para extracción de reactivos de 155 CFM. (BLOQUE 4 y 5)</t>
  </si>
  <si>
    <t>Equipo de aire acondicionado tipo minisplit, con capacidad de 18.000 Btu/h, marca YORK, ubicados en CUARTOS TÉCNICOS Y RACK ED. LABORATORIOS</t>
  </si>
  <si>
    <t>Un</t>
  </si>
  <si>
    <t>Equipo de aire acondicionado tipo minisplit PISO TECHO, con capacidad de 36.000 a 60.000 Btu/h, marca LG, ubicados en AUDITORIO, SALA CÓMPUTO Y AULA VIRTUAL</t>
  </si>
  <si>
    <t>Equipo de aire acondicionado tipo minisplit PISO TECHO, con capacidad de 36.000, marca YORK, ubicados en BIBLIOTECA, BLOQUE 5</t>
  </si>
  <si>
    <t>Equipo de aire acondicionado tipo minisplit CASSETTE, con capacidad de 36.000, marca TRANE, ubicados en AULA 102, BLOQUE 5</t>
  </si>
  <si>
    <t xml:space="preserve">AIRE ACONDICIONADO DE 12,000 B.T.U TIPO PORTATIL </t>
  </si>
  <si>
    <t>Sede Apartadó</t>
  </si>
  <si>
    <t>Equipo de aire acondicionado tipo minisplit, con auto-Star tipo pared. Con capacidad de 24000 BTU/h, R410A, marca CARRIER</t>
  </si>
  <si>
    <t>Unidad Manejadora de Aire de Agua Fría marca TECAM, pared sencilla, de 2000 a 3000 CFM</t>
  </si>
  <si>
    <t>Enfriador de agua condensado por agua de 76 toneladas de refrigeración niminales con compresor tipo tornillo marca CARRIER, modelo 30HXC076</t>
  </si>
  <si>
    <t>Torre de enfriamiento para enfriador de agua marca GLACIAR, modelo GLC-100 con motor de 5,5 HP</t>
  </si>
  <si>
    <t>Bomba de agua fría anillo primario, marca SIHI modelo AZLND 050160, con motor de 2 HP trifásico marca E-LINE, para un caudal de 168 gpm de volumen constante</t>
  </si>
  <si>
    <t>Bomba de agua de condensación, marca SIHI modelo AZLND 065160, con motor de 3 HP trifásico marca E-LINE, para un caudal de 210 gpm de volumen constante</t>
  </si>
  <si>
    <t xml:space="preserve">Bomba de agua fría anillo secundario, marca SIHI modelo AZLND 080200, con motor de 10 HP trifásico marca WESTINGHOUSE, para un caudal máximo de 440 gpm de volumen variable. </t>
  </si>
  <si>
    <t>Ventilador en línea de 100 CFM para extracción de reactivos en Laboratorios</t>
  </si>
  <si>
    <t>Sede académico-administrativa, Apartadó</t>
  </si>
  <si>
    <r>
      <t xml:space="preserve">Unidad Manejadora de aire </t>
    </r>
    <r>
      <rPr>
        <sz val="10"/>
        <rFont val="Arial"/>
        <family val="2"/>
        <charset val="1"/>
      </rPr>
      <t xml:space="preserve">Cuarto de control Vigilancia de 24000 BTU/h R410A. </t>
    </r>
  </si>
  <si>
    <r>
      <t xml:space="preserve">Unidad Condensadora de aire </t>
    </r>
    <r>
      <rPr>
        <sz val="10"/>
        <rFont val="Arial"/>
        <family val="2"/>
        <charset val="1"/>
      </rPr>
      <t xml:space="preserve">Cuarto de control Vigilancia de 24000 BTU/h R410A. </t>
    </r>
  </si>
  <si>
    <r>
      <t xml:space="preserve">Unidad Mini-Split con Auto-Star tipo pared de 24000 BTU/h R410A para </t>
    </r>
    <r>
      <rPr>
        <sz val="10"/>
        <rFont val="Arial"/>
        <family val="2"/>
        <charset val="1"/>
      </rPr>
      <t>Centro de Cableado</t>
    </r>
  </si>
  <si>
    <r>
      <t xml:space="preserve">Unidad Manejadora de aire </t>
    </r>
    <r>
      <rPr>
        <sz val="10"/>
        <rFont val="Arial"/>
        <family val="2"/>
        <charset val="1"/>
      </rPr>
      <t>Archivo General y Oficina Administración de 3280 CFM</t>
    </r>
  </si>
  <si>
    <r>
      <t xml:space="preserve">Unidad Manejadora de aire </t>
    </r>
    <r>
      <rPr>
        <sz val="10"/>
        <rFont val="Arial"/>
        <family val="2"/>
        <charset val="1"/>
      </rPr>
      <t>Oficina Profesores, Coordinación y Dirección de 5433 CFM</t>
    </r>
  </si>
  <si>
    <r>
      <t xml:space="preserve">Unidad Manejadora de aire </t>
    </r>
    <r>
      <rPr>
        <sz val="10"/>
        <rFont val="Arial"/>
        <family val="2"/>
        <charset val="1"/>
      </rPr>
      <t>Cómputo Occidente de 2542 CFM</t>
    </r>
  </si>
  <si>
    <r>
      <t xml:space="preserve">Unidad Manejadora de aire </t>
    </r>
    <r>
      <rPr>
        <sz val="10"/>
        <rFont val="Arial"/>
        <family val="2"/>
        <charset val="1"/>
      </rPr>
      <t>Cómputo Centro 1, 2 y 3 de 2530 CFM</t>
    </r>
  </si>
  <si>
    <r>
      <t xml:space="preserve">Unidad Manejadora de aire </t>
    </r>
    <r>
      <rPr>
        <sz val="10"/>
        <rFont val="Arial"/>
        <family val="2"/>
        <charset val="1"/>
      </rPr>
      <t>Cómputo Oriente de 2560 CFM</t>
    </r>
  </si>
  <si>
    <r>
      <t xml:space="preserve">Unidad Manejadora de aire </t>
    </r>
    <r>
      <rPr>
        <sz val="10"/>
        <rFont val="Arial"/>
        <family val="2"/>
        <charset val="1"/>
      </rPr>
      <t>Auditorio de 7350 CFM</t>
    </r>
  </si>
  <si>
    <r>
      <t xml:space="preserve">Unidad Manejadora de aire </t>
    </r>
    <r>
      <rPr>
        <sz val="10"/>
        <rFont val="Arial"/>
        <family val="2"/>
        <charset val="1"/>
      </rPr>
      <t>Biblioteca de 4390 CFM</t>
    </r>
  </si>
  <si>
    <r>
      <t xml:space="preserve">Unidad Manejadora de aire </t>
    </r>
    <r>
      <rPr>
        <sz val="10"/>
        <rFont val="Arial"/>
        <family val="2"/>
        <charset val="1"/>
      </rPr>
      <t>Aula Telecomunicaciones de 2280 CFM</t>
    </r>
  </si>
  <si>
    <r>
      <t xml:space="preserve">Unidad Manejadora de aire </t>
    </r>
    <r>
      <rPr>
        <sz val="10"/>
        <rFont val="Arial"/>
        <family val="2"/>
        <charset val="1"/>
      </rPr>
      <t>Laboratorio Física de 2320 CFM</t>
    </r>
  </si>
  <si>
    <r>
      <t xml:space="preserve">Unidad Manejadora de aire </t>
    </r>
    <r>
      <rPr>
        <sz val="10"/>
        <rFont val="Arial"/>
        <family val="2"/>
        <charset val="1"/>
      </rPr>
      <t>Laboratorio Química de 2320 CFM</t>
    </r>
  </si>
  <si>
    <r>
      <t xml:space="preserve">Unidad Manejadora de aire </t>
    </r>
    <r>
      <rPr>
        <sz val="10"/>
        <rFont val="Arial"/>
        <family val="2"/>
        <charset val="1"/>
      </rPr>
      <t>Laboratorio Biología de 2288 CFM</t>
    </r>
  </si>
  <si>
    <r>
      <t xml:space="preserve">Unidad Manejadora de aire </t>
    </r>
    <r>
      <rPr>
        <sz val="10"/>
        <rFont val="Arial"/>
        <family val="2"/>
        <charset val="1"/>
      </rPr>
      <t>Aula Taller Danza de 2475 CFM</t>
    </r>
  </si>
  <si>
    <r>
      <t xml:space="preserve">Unidad Manejadora de aire </t>
    </r>
    <r>
      <rPr>
        <sz val="10"/>
        <rFont val="Arial"/>
        <family val="2"/>
        <charset val="1"/>
      </rPr>
      <t>Aula Taller Música de 2435 CFM</t>
    </r>
  </si>
  <si>
    <r>
      <t xml:space="preserve">Unidad Manejadora de aire </t>
    </r>
    <r>
      <rPr>
        <sz val="10"/>
        <rFont val="Arial"/>
        <family val="2"/>
        <charset val="1"/>
      </rPr>
      <t>Aula Taller Teatro de 2430 CFM</t>
    </r>
  </si>
  <si>
    <r>
      <t xml:space="preserve">Unidad Manejadora de aire </t>
    </r>
    <r>
      <rPr>
        <sz val="10"/>
        <rFont val="Arial"/>
        <family val="2"/>
        <charset val="1"/>
      </rPr>
      <t>Aula Posgrado de 2252 CFM</t>
    </r>
  </si>
  <si>
    <t>Enfriadores de Agua con condensacion por agua #1 y #2 de 70 TR y 216 GPM</t>
  </si>
  <si>
    <t>Torre de Enfriamiento #1 y #2 de 210 GPM</t>
  </si>
  <si>
    <t>Ciencias del Mar etapa I</t>
  </si>
  <si>
    <t>Equipo de aire acondicionado tipo split, con capacidad de 24.000 Btu/h, marca YORK, modelo AVG24B3XH21C, ubicado en RACK</t>
  </si>
  <si>
    <t>Equipo de aire acondicionado tipo split, con capacidad de 48.000 Btu/h, marca YORK, modelo AVG48D3XH21CA,</t>
  </si>
  <si>
    <t>Equipo de aire acondicionado tipo split, con capacidad de 60.000 Btu/h, marca YORK, modelo AVG60D4JH21CA</t>
  </si>
  <si>
    <t>Equipo de aire acondicionado tipo split, con capacidad de 120.000 Btu/h, marca YORK, modelo ND120C00C6AAA2A</t>
  </si>
  <si>
    <t>Equipo de aire acondicionado tipo split, con capacidad de 180.000 Btu/h, marca YORK, modelo ND180C00D6AAA2A</t>
  </si>
  <si>
    <t>Equipo de aire acondicionado tipo minisplit, con capacidad de 24.000 Btu/h, marca LG, modelo SJ242CD</t>
  </si>
  <si>
    <t>Equipo de extracción de aire helicocentrifugo de 200 CFM</t>
  </si>
  <si>
    <t>Ciencias del Mar etapa II</t>
  </si>
  <si>
    <t xml:space="preserve">Equipo de aire acondicionado tipo split doble circuito, Salón Informática Norte, con dos UCAs de 4 T.R. </t>
  </si>
  <si>
    <t xml:space="preserve">Equipo de aire acondicionado tipo split doble circuito, Salón Informática Sur, con dos UCAs de 3,5 T.R. </t>
  </si>
  <si>
    <t>Equipo de aire acondicionado tipo split Emisora de 2 T.R.</t>
  </si>
  <si>
    <t xml:space="preserve">Equipo de aire acondicionado tipo split doble circuito, Auditorio Norte, con dos UCAs de 10 T.R. </t>
  </si>
  <si>
    <t xml:space="preserve">Equipo de aire acondicionado tipo split doble circuito, Auditorio Sur, con dos UCAs de 10 T.R. </t>
  </si>
  <si>
    <t xml:space="preserve">Equipo de aire acondicionado tipo split doble circuito, Biblioteca, con dos UCAs de 3,5 T.R. </t>
  </si>
  <si>
    <t>Equipo de aire acondicionado tipo split Toma Aire Exterior Biblioteca de 3,5 T.R.</t>
  </si>
  <si>
    <t xml:space="preserve">Equipo de aire acondicionado tipo mini split para enfermería y audivisuales de 1,5 T.R. </t>
  </si>
  <si>
    <t xml:space="preserve">Equipo de aire acondicionado tipo mini split cassette para las areas administrativas de 5 T.R. </t>
  </si>
  <si>
    <t>Repetidora Emisora sector Sinai corregimiento El Tres - Turbo</t>
  </si>
  <si>
    <t>Equipo de aire acondicionado tipo mini split</t>
  </si>
  <si>
    <t>Seccional bajo Cauca</t>
  </si>
  <si>
    <t>Equipo de aire acondicionado tipo split doble circuito para laboratorios</t>
  </si>
  <si>
    <t>Equipo de aire acondicionado tipo mini split de 3 TR - Emisora</t>
  </si>
  <si>
    <t>Equipo de aire acondicionado tipo mini split de 24 BTU - Postgrados</t>
  </si>
  <si>
    <t>Equipo paquete condensado por aire de 5 TR</t>
  </si>
  <si>
    <t>SUBTOTAL MENSUAL</t>
  </si>
  <si>
    <t>SUBTOTAL ANUAL  (12 MESES)</t>
  </si>
  <si>
    <t>PROVISIÓN DE REPUESTOS</t>
  </si>
  <si>
    <r>
      <t xml:space="preserve">Costo total de los valores unitarios de los repuestos según la lista anexa para el mantenimiento correctivo </t>
    </r>
    <r>
      <rPr>
        <b/>
        <sz val="10"/>
        <color theme="1"/>
        <rFont val="Century Gothic"/>
        <family val="2"/>
      </rPr>
      <t xml:space="preserve"> (LISTA DE REPUESTOS)</t>
    </r>
    <r>
      <rPr>
        <sz val="10"/>
        <color theme="1"/>
        <rFont val="Century Gothic"/>
        <family val="2"/>
      </rPr>
      <t xml:space="preserve"> </t>
    </r>
  </si>
  <si>
    <t>Gl</t>
  </si>
  <si>
    <t xml:space="preserve">SUBTOTAL </t>
  </si>
  <si>
    <t>IVA</t>
  </si>
  <si>
    <t>TOTAL DE LA PROPUESTA</t>
  </si>
  <si>
    <t xml:space="preserve">1. Llenar solo las celdas en amarillo
2. NO modificar la descripción de los item, ni las cantidades ni las unidades. Cualquier modificación realizada al formato de evaluación,  hara que la propuesta sea inhabilitada para la fase de análisis económico.
</t>
  </si>
  <si>
    <r>
      <t>“</t>
    </r>
    <r>
      <rPr>
        <b/>
        <sz val="8"/>
        <rFont val="Swis721 LtCn BT"/>
        <family val="2"/>
      </rPr>
      <t xml:space="preserve">Prestación de servicios de mantenimiento preventivo y correctivo de los sistemas de aire acondicionado y ventilación mecánica de las sedes de Urabá y  Seccional bajo Cauca" </t>
    </r>
  </si>
  <si>
    <t xml:space="preserve">              CUADRO DE VALORES UNITARIOS</t>
  </si>
  <si>
    <t>REPUESTOS (Incluye suministro e instalación)</t>
  </si>
  <si>
    <t>Banda BX30</t>
  </si>
  <si>
    <t>Banda BX31</t>
  </si>
  <si>
    <t>Banda BX42</t>
  </si>
  <si>
    <t>Capacitor de marcha 5 MFD a 370V</t>
  </si>
  <si>
    <t>Capacitor de marcha 7.5 MFD a 370V</t>
  </si>
  <si>
    <t>Capacitor de marcha10 MFD a 370V</t>
  </si>
  <si>
    <t>Termóstato digital no programable de una etapa</t>
  </si>
  <si>
    <t>Rodamientos 6202 ZZ</t>
  </si>
  <si>
    <t>Contactor 3 polos 40 amperios, Bobina 220v</t>
  </si>
  <si>
    <t>Contactor 3 polos 30 amperios, Bobina 24v</t>
  </si>
  <si>
    <t>Contactor 3 polos 20 amperios, Bobina 220v</t>
  </si>
  <si>
    <t>Termico 25 Amperios</t>
  </si>
  <si>
    <t>Termico 15 Amperios</t>
  </si>
  <si>
    <t>Cable encauchetado 3#10</t>
  </si>
  <si>
    <t>Cable encauchetado 3#12</t>
  </si>
  <si>
    <t>Cable encauchetado 3#14</t>
  </si>
  <si>
    <t>Relevo 8 pines 110 VAC</t>
  </si>
  <si>
    <t>Breaker 3x50</t>
  </si>
  <si>
    <t>Breaker 3x20</t>
  </si>
  <si>
    <t>Motor 3/4, 1500 RPM 220V</t>
  </si>
  <si>
    <t>Filtro secador 5/8"</t>
  </si>
  <si>
    <t>Cilidro R-22</t>
  </si>
  <si>
    <t>Tuberia de cobre tipo "L" de 5/8"</t>
  </si>
  <si>
    <t>ml</t>
  </si>
  <si>
    <t>Tuberia de cobre tipo "L" de 3/8"</t>
  </si>
  <si>
    <t>Termostato Belimo</t>
  </si>
  <si>
    <t>Presostato tipo botella alta</t>
  </si>
  <si>
    <t>Presostato tipo botella baja</t>
  </si>
  <si>
    <t>Tuberia PVC RDE 21 de 3/4"</t>
  </si>
  <si>
    <t>Tuberia PVC RDE 21 de 1"</t>
  </si>
  <si>
    <t>Codo de 3/4"</t>
  </si>
  <si>
    <t>Codo de 1"</t>
  </si>
  <si>
    <t>union de 3/4"</t>
  </si>
  <si>
    <t>Union de 1"</t>
  </si>
  <si>
    <t>Adaptador macho de 3/4"</t>
  </si>
  <si>
    <t>Adaptador macho de 1"</t>
  </si>
  <si>
    <t>Adaptador Hembra de 3/4"</t>
  </si>
  <si>
    <t>Adaptador Hembra de 1"</t>
  </si>
  <si>
    <t>Limpiador PVC 1/4 galon</t>
  </si>
  <si>
    <t xml:space="preserve">Soldadura PVC 1/4 galon </t>
  </si>
  <si>
    <t>Tubería tipo  PVC. de 3/4 pulgadas de diámetro</t>
  </si>
  <si>
    <t>Tubería tipo  PVC. de 1 pulgadas de diámetro</t>
  </si>
  <si>
    <t>Válvula de expansión de 7.5  toneladas de refrigeración</t>
  </si>
  <si>
    <t>Válvula de expansión de 10  toneladas de refrigeración</t>
  </si>
  <si>
    <t>Refrigerante Freón 22 por LB</t>
  </si>
  <si>
    <t>LB</t>
  </si>
  <si>
    <t>Refrigerante R410 por LB</t>
  </si>
  <si>
    <t>Aceite compatible con Freón 22 por GL</t>
  </si>
  <si>
    <t>GL</t>
  </si>
  <si>
    <t>Bornera para riel Omega para cableado de control # 14 a 18 AWG</t>
  </si>
  <si>
    <t>Bornera para riel Omega para cableado de control #  6 a12 AWG</t>
  </si>
  <si>
    <t>Piloto con led integrado Amarillo verde o rojo 240 Vac, diámetro 22mm con tecnología Protected LED</t>
  </si>
  <si>
    <t>Cable No. 18  AWG - THHN</t>
  </si>
  <si>
    <t>Cable No. 16  AWG - THHN</t>
  </si>
  <si>
    <t>Cable No. 14  AWG - THHN</t>
  </si>
  <si>
    <t>Cable No. 12  AWG - THHN</t>
  </si>
  <si>
    <t>Cable No. 10  AWG - THHN</t>
  </si>
  <si>
    <t>Cable encauchetado 4 X 18 AWG</t>
  </si>
  <si>
    <t>Cable encauchetado 4 X 16 AWG</t>
  </si>
  <si>
    <t>Control de Presión Alta hermético Tipo Capsula</t>
  </si>
  <si>
    <t>Control  de Presión Baja hermético Tipo Capsula</t>
  </si>
  <si>
    <t>Control  de Presión Alta Reset  Automático</t>
  </si>
  <si>
    <t>Control  de Presión Alta Reset  Manual</t>
  </si>
  <si>
    <t>Control  de Presión Dual Cont Man / Auto</t>
  </si>
  <si>
    <t>Transformador 120 - 220 VAC en el primario y 24 VAC en el secundario, 75 VAC.</t>
  </si>
  <si>
    <t>Valvula de dos vias para fancoil de agua fria</t>
  </si>
  <si>
    <t>TOTAL REPUESTOS ANTES DE IVA</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</si>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</sst>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43" formatCode="_-* #,##0.00\ _€_-;\-* #,##0.00\ _€_-;_-* &quot;-&quot;??\ _€_-;_-@_-"/>
    <numFmt numFmtId="164" formatCode="_-* #,##0.00_-;\-* #,##0.00_-;_-* &quot;-&quot;??_-;_-@_-"/>
    <numFmt numFmtId="165" formatCode="_(&quot;$&quot;\ * #,##0.00_);_(&quot;$&quot;\ * \(#,##0.00\);_(&quot;$&quot;\ * &quot;-&quot;??_);_(@_)"/>
    <numFmt numFmtId="166" formatCode="_(* #,##0.00_);_(* \(#,##0.00\);_(* &quot;-&quot;??_);_(@_)"/>
    <numFmt numFmtId="167" formatCode="_-&quot;$&quot;* #,##0.00_-;\-&quot;$&quot;* #,##0.00_-;_-&quot;$&quot;* &quot;-&quot;??_-;_-@_-"/>
    <numFmt numFmtId="168" formatCode="_ &quot;$&quot;\ * #,##0.00_ ;_ &quot;$&quot;\ * \-#,##0.00_ ;_ &quot;$&quot;\ * &quot;-&quot;??_ ;_ @_ "/>
    <numFmt numFmtId="169" formatCode="[$$-240A]\ #,##0.000000"/>
    <numFmt numFmtId="170" formatCode="_(&quot;$&quot;\ * #,##0_);_(&quot;$&quot;\ * \(#,##0\);_(&quot;$&quot;\ * &quot;-&quot;??_);_(@_)"/>
    <numFmt numFmtId="171" formatCode="_(&quot;$&quot;* #,##0.00_);_(&quot;$&quot;* \(#,##0.00\);_(&quot;$&quot;* &quot;-&quot;??_);_(@_)"/>
    <numFmt numFmtId="172" formatCode="_-&quot;$&quot;* #,##0_-;\-&quot;$&quot;* #,##0_-;_-&quot;$&quot;* &quot;-&quot;??_-;_-@_-"/>
  </numFmts>
  <fonts count="4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name val="Arial"/>
      <family val="2"/>
    </font>
    <font>
      <sz val="10"/>
      <name val="Arial"/>
      <family val="2"/>
    </font>
    <font>
      <sz val="11"/>
      <color theme="1"/>
      <name val="Calibri"/>
      <family val="2"/>
      <scheme val="minor"/>
    </font>
    <font>
      <b/>
      <sz val="12"/>
      <name val="Swis721 LtCn BT"/>
      <family val="2"/>
    </font>
    <font>
      <sz val="11"/>
      <name val="Swis721 LtCn BT"/>
      <family val="2"/>
    </font>
    <font>
      <b/>
      <sz val="14"/>
      <name val="Swis721 LtCn BT"/>
      <family val="2"/>
    </font>
    <font>
      <sz val="10"/>
      <name val="Swis721 LtCn BT"/>
      <family val="2"/>
    </font>
    <font>
      <u/>
      <sz val="10"/>
      <color theme="10"/>
      <name val="Arial"/>
      <family val="2"/>
    </font>
    <font>
      <u/>
      <sz val="10"/>
      <color theme="11"/>
      <name val="Arial"/>
      <family val="2"/>
    </font>
    <font>
      <sz val="10"/>
      <name val="Century Gothic"/>
      <family val="2"/>
    </font>
    <font>
      <sz val="10.5"/>
      <name val="Arial"/>
      <family val="2"/>
    </font>
    <font>
      <sz val="11"/>
      <color rgb="FF000000"/>
      <name val="Calibri"/>
      <family val="2"/>
    </font>
    <font>
      <sz val="10"/>
      <name val="Arial"/>
      <family val="2"/>
    </font>
    <font>
      <b/>
      <sz val="16"/>
      <name val="Swis721 LtCn BT"/>
      <family val="2"/>
    </font>
    <font>
      <b/>
      <sz val="12"/>
      <color theme="0"/>
      <name val="Swis721 LtCn BT"/>
      <family val="2"/>
    </font>
    <font>
      <b/>
      <sz val="12"/>
      <color theme="0"/>
      <name val="Century Gothic"/>
      <family val="2"/>
    </font>
    <font>
      <sz val="10"/>
      <color rgb="FF000000"/>
      <name val="Century Gothic"/>
      <family val="2"/>
    </font>
    <font>
      <b/>
      <sz val="10"/>
      <color theme="1"/>
      <name val="Century Gothic"/>
      <family val="2"/>
    </font>
    <font>
      <b/>
      <sz val="10"/>
      <color rgb="FF000000"/>
      <name val="Century Gothic"/>
      <family val="2"/>
    </font>
    <font>
      <sz val="10"/>
      <color theme="1"/>
      <name val="Century Gothic"/>
      <family val="2"/>
    </font>
    <font>
      <b/>
      <sz val="10"/>
      <name val="Century Gothic"/>
      <family val="2"/>
    </font>
    <font>
      <sz val="10"/>
      <name val="Century Gothic"/>
      <family val="2"/>
      <charset val="1"/>
    </font>
    <font>
      <sz val="10"/>
      <name val="Arial"/>
      <family val="2"/>
      <charset val="1"/>
    </font>
    <font>
      <b/>
      <sz val="10"/>
      <color indexed="8"/>
      <name val="Century Gothic"/>
      <family val="2"/>
    </font>
    <font>
      <sz val="10"/>
      <color indexed="8"/>
      <name val="Century Gothic"/>
      <family val="2"/>
    </font>
    <font>
      <sz val="12"/>
      <color theme="0"/>
      <name val="Century Gothic"/>
      <family val="2"/>
    </font>
    <font>
      <b/>
      <sz val="8"/>
      <name val="Swis721 LtCn BT"/>
      <family val="2"/>
    </font>
    <font>
      <b/>
      <sz val="10"/>
      <name val="Swis721 LtCn BT"/>
      <family val="2"/>
    </font>
    <font>
      <sz val="8"/>
      <name val="Arial"/>
      <family val="2"/>
    </font>
    <font>
      <sz val="12"/>
      <name val="Century Gothic"/>
      <family val="2"/>
    </font>
    <font>
      <sz val="12"/>
      <name val="Swis721 LtCn BT"/>
      <family val="2"/>
    </font>
    <font>
      <sz val="10"/>
      <color rgb="FF000000"/>
      <name val="Swis721 LtCn BT"/>
      <family val="2"/>
    </font>
    <font>
      <sz val="12"/>
      <color theme="0"/>
      <name val="Swis721 LtCn BT"/>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FFFF00"/>
        <bgColor indexed="64"/>
      </patternFill>
    </fill>
    <fill>
      <patternFill patternType="solid">
        <fgColor rgb="FFFFFFFF"/>
        <bgColor rgb="FFFFFFCC"/>
      </patternFill>
    </fill>
    <fill>
      <patternFill patternType="solid">
        <fgColor theme="6" tint="-0.249977111117893"/>
        <bgColor rgb="FFFFFFCC"/>
      </patternFill>
    </fill>
  </fills>
  <borders count="30">
    <border>
      <left/>
      <right/>
      <top/>
      <bottom/>
      <diagonal/>
    </border>
    <border>
      <left/>
      <right style="medium">
        <color auto="1"/>
      </right>
      <top style="medium">
        <color auto="1"/>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auto="1"/>
      </left>
      <right/>
      <top/>
      <bottom style="thin">
        <color indexed="64"/>
      </bottom>
      <diagonal/>
    </border>
    <border>
      <left style="medium">
        <color auto="1"/>
      </left>
      <right style="medium">
        <color auto="1"/>
      </right>
      <top style="medium">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58">
    <xf numFmtId="0" fontId="0" fillId="0" borderId="0"/>
    <xf numFmtId="43" fontId="5" fillId="0" borderId="0" applyFont="0" applyFill="0" applyBorder="0" applyAlignment="0" applyProtection="0"/>
    <xf numFmtId="164" fontId="8" fillId="0" borderId="0" applyFont="0" applyFill="0" applyBorder="0" applyAlignment="0" applyProtection="0"/>
    <xf numFmtId="165" fontId="9"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7" fillId="0" borderId="0" applyFont="0" applyFill="0" applyBorder="0" applyAlignment="0" applyProtection="0"/>
    <xf numFmtId="0" fontId="7" fillId="0" borderId="0"/>
    <xf numFmtId="0" fontId="6" fillId="0" borderId="0"/>
    <xf numFmtId="0" fontId="9" fillId="0" borderId="0"/>
    <xf numFmtId="9" fontId="8" fillId="0" borderId="0" applyFont="0" applyFill="0" applyBorder="0" applyAlignment="0" applyProtection="0"/>
    <xf numFmtId="9" fontId="7" fillId="0" borderId="0" applyFont="0" applyFill="0" applyBorder="0" applyAlignment="0" applyProtection="0"/>
    <xf numFmtId="0" fontId="6" fillId="0" borderId="0"/>
    <xf numFmtId="43" fontId="5" fillId="0" borderId="0" applyFont="0" applyFill="0" applyBorder="0" applyAlignment="0" applyProtection="0"/>
    <xf numFmtId="0" fontId="4" fillId="0" borderId="0"/>
    <xf numFmtId="44" fontId="5" fillId="0" borderId="0" applyFont="0" applyFill="0" applyBorder="0" applyAlignment="0" applyProtection="0"/>
    <xf numFmtId="0" fontId="6" fillId="0" borderId="0"/>
    <xf numFmtId="166" fontId="6" fillId="0" borderId="0" applyFont="0" applyFill="0" applyBorder="0" applyAlignment="0" applyProtection="0"/>
    <xf numFmtId="166" fontId="4"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0" fontId="6" fillId="0" borderId="0"/>
    <xf numFmtId="0" fontId="4" fillId="0" borderId="0"/>
    <xf numFmtId="0" fontId="6" fillId="0" borderId="0"/>
    <xf numFmtId="0" fontId="6" fillId="0" borderId="0"/>
    <xf numFmtId="169" fontId="6" fillId="0" borderId="0"/>
    <xf numFmtId="0" fontId="6" fillId="0" borderId="0"/>
    <xf numFmtId="0" fontId="6" fillId="0" borderId="0"/>
    <xf numFmtId="0" fontId="4" fillId="0" borderId="0"/>
    <xf numFmtId="9" fontId="6" fillId="0" borderId="0" applyFont="0" applyFill="0" applyBorder="0" applyAlignment="0" applyProtection="0"/>
    <xf numFmtId="0" fontId="15" fillId="0" borderId="0" applyNumberFormat="0" applyFill="0" applyBorder="0" applyAlignment="0" applyProtection="0"/>
    <xf numFmtId="9" fontId="6"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14" fillId="0" borderId="0" applyNumberForma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15" fillId="0" borderId="0" applyNumberFormat="0" applyFill="0" applyBorder="0" applyAlignment="0" applyProtection="0"/>
    <xf numFmtId="9" fontId="6" fillId="0" borderId="0" applyFont="0" applyFill="0" applyBorder="0" applyAlignment="0" applyProtection="0"/>
    <xf numFmtId="0" fontId="18" fillId="0" borderId="0"/>
    <xf numFmtId="0" fontId="6" fillId="0" borderId="0"/>
    <xf numFmtId="0" fontId="6" fillId="0" borderId="0"/>
    <xf numFmtId="171" fontId="1" fillId="0" borderId="0" applyFont="0" applyFill="0" applyBorder="0" applyAlignment="0" applyProtection="0"/>
    <xf numFmtId="0" fontId="1" fillId="0" borderId="0"/>
    <xf numFmtId="43" fontId="6" fillId="0" borderId="0" applyFont="0" applyFill="0" applyBorder="0" applyAlignment="0" applyProtection="0"/>
    <xf numFmtId="44" fontId="6" fillId="0" borderId="0" applyFont="0" applyFill="0" applyBorder="0" applyAlignment="0" applyProtection="0"/>
    <xf numFmtId="0" fontId="5" fillId="0" borderId="0"/>
    <xf numFmtId="165" fontId="1" fillId="0" borderId="0" applyFont="0" applyFill="0" applyBorder="0" applyAlignment="0" applyProtection="0"/>
    <xf numFmtId="168"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1" fillId="0" borderId="0"/>
    <xf numFmtId="168" fontId="6" fillId="0" borderId="0" applyFont="0" applyFill="0" applyBorder="0" applyAlignment="0" applyProtection="0"/>
    <xf numFmtId="167" fontId="19" fillId="0" borderId="0" applyFont="0" applyFill="0" applyBorder="0" applyAlignment="0" applyProtection="0"/>
    <xf numFmtId="0" fontId="6" fillId="0" borderId="0"/>
  </cellStyleXfs>
  <cellXfs count="134">
    <xf numFmtId="0" fontId="0" fillId="0" borderId="0" xfId="0"/>
    <xf numFmtId="0" fontId="13" fillId="0" borderId="0" xfId="0" applyFont="1"/>
    <xf numFmtId="0" fontId="6" fillId="0" borderId="0" xfId="0" applyFont="1"/>
    <xf numFmtId="0" fontId="6" fillId="3" borderId="0" xfId="0" applyFont="1" applyFill="1"/>
    <xf numFmtId="0" fontId="16" fillId="0" borderId="0" xfId="0" applyFont="1" applyAlignment="1">
      <alignment horizontal="center" vertical="center"/>
    </xf>
    <xf numFmtId="0" fontId="17" fillId="0" borderId="0" xfId="0" applyFont="1"/>
    <xf numFmtId="0" fontId="0" fillId="0" borderId="0" xfId="0" applyAlignment="1">
      <alignment wrapText="1"/>
    </xf>
    <xf numFmtId="0" fontId="6" fillId="0" borderId="0" xfId="0" applyFont="1" applyAlignment="1">
      <alignment wrapText="1"/>
    </xf>
    <xf numFmtId="172" fontId="10" fillId="4" borderId="11" xfId="56" applyNumberFormat="1" applyFont="1" applyFill="1" applyBorder="1" applyAlignment="1" applyProtection="1">
      <alignment vertical="center" wrapText="1"/>
    </xf>
    <xf numFmtId="0" fontId="16" fillId="0" borderId="0" xfId="22" applyFont="1" applyAlignment="1">
      <alignment vertical="center" wrapText="1"/>
    </xf>
    <xf numFmtId="0" fontId="23" fillId="0" borderId="15" xfId="22" applyFont="1" applyBorder="1" applyAlignment="1">
      <alignment horizontal="center" vertical="center" wrapText="1"/>
    </xf>
    <xf numFmtId="0" fontId="25" fillId="0" borderId="15" xfId="22" applyFont="1" applyBorder="1" applyAlignment="1">
      <alignment horizontal="center" vertical="center" wrapText="1"/>
    </xf>
    <xf numFmtId="170" fontId="25" fillId="0" borderId="15" xfId="22" applyNumberFormat="1" applyFont="1" applyBorder="1" applyAlignment="1">
      <alignment horizontal="left" vertical="center" wrapText="1"/>
    </xf>
    <xf numFmtId="170" fontId="23" fillId="0" borderId="15" xfId="22" applyNumberFormat="1" applyFont="1" applyBorder="1" applyAlignment="1">
      <alignment horizontal="left" vertical="center" wrapText="1"/>
    </xf>
    <xf numFmtId="0" fontId="26" fillId="0" borderId="15" xfId="22" applyFont="1" applyBorder="1" applyAlignment="1">
      <alignment vertical="center" wrapText="1"/>
    </xf>
    <xf numFmtId="9" fontId="23" fillId="0" borderId="15" xfId="22" applyNumberFormat="1" applyFont="1" applyBorder="1" applyAlignment="1">
      <alignment horizontal="center" vertical="center" wrapText="1"/>
    </xf>
    <xf numFmtId="0" fontId="24" fillId="0" borderId="15" xfId="22" applyFont="1" applyBorder="1" applyAlignment="1">
      <alignment vertical="center" wrapText="1"/>
    </xf>
    <xf numFmtId="0" fontId="25" fillId="2" borderId="15" xfId="22" applyFont="1" applyFill="1" applyBorder="1" applyAlignment="1">
      <alignment vertical="center" wrapText="1"/>
    </xf>
    <xf numFmtId="0" fontId="25" fillId="0" borderId="15" xfId="22" applyFont="1" applyBorder="1" applyAlignment="1">
      <alignment vertical="center" wrapText="1"/>
    </xf>
    <xf numFmtId="0" fontId="23" fillId="6" borderId="15" xfId="22" applyFont="1" applyFill="1" applyBorder="1" applyAlignment="1">
      <alignment horizontal="center" vertical="center" wrapText="1"/>
    </xf>
    <xf numFmtId="0" fontId="25" fillId="6" borderId="15" xfId="22" applyFont="1" applyFill="1" applyBorder="1" applyAlignment="1">
      <alignment horizontal="center" vertical="center" wrapText="1"/>
    </xf>
    <xf numFmtId="0" fontId="23" fillId="9" borderId="15" xfId="22" applyFont="1" applyFill="1" applyBorder="1" applyAlignment="1">
      <alignment horizontal="center" vertical="center" wrapText="1"/>
    </xf>
    <xf numFmtId="170" fontId="27" fillId="0" borderId="4" xfId="22" applyNumberFormat="1" applyFont="1" applyBorder="1" applyAlignment="1">
      <alignment horizontal="left" vertical="center" wrapText="1"/>
    </xf>
    <xf numFmtId="0" fontId="26" fillId="0" borderId="4" xfId="22" applyFont="1" applyBorder="1" applyAlignment="1">
      <alignment horizontal="center" vertical="center" wrapText="1"/>
    </xf>
    <xf numFmtId="0" fontId="16" fillId="0" borderId="4" xfId="57" applyFont="1" applyBorder="1" applyAlignment="1">
      <alignment horizontal="center" vertical="center" wrapText="1"/>
    </xf>
    <xf numFmtId="0" fontId="27" fillId="0" borderId="17" xfId="22" applyFont="1" applyBorder="1" applyAlignment="1">
      <alignment vertical="center" wrapText="1"/>
    </xf>
    <xf numFmtId="170" fontId="23" fillId="0" borderId="2" xfId="22" applyNumberFormat="1" applyFont="1" applyBorder="1" applyAlignment="1">
      <alignment horizontal="left" vertical="center" wrapText="1"/>
    </xf>
    <xf numFmtId="0" fontId="26" fillId="0" borderId="15" xfId="22" applyFont="1" applyBorder="1" applyAlignment="1">
      <alignment horizontal="center" vertical="center" wrapText="1"/>
    </xf>
    <xf numFmtId="0" fontId="16" fillId="0" borderId="15" xfId="57" applyFont="1" applyBorder="1" applyAlignment="1">
      <alignment horizontal="center" vertical="center" wrapText="1"/>
    </xf>
    <xf numFmtId="0" fontId="16" fillId="0" borderId="18" xfId="57" applyFont="1" applyBorder="1" applyAlignment="1">
      <alignment vertical="center" wrapText="1"/>
    </xf>
    <xf numFmtId="0" fontId="16" fillId="0" borderId="15" xfId="57" applyFont="1" applyBorder="1" applyAlignment="1">
      <alignment horizontal="center" vertical="center"/>
    </xf>
    <xf numFmtId="0" fontId="26" fillId="0" borderId="18" xfId="22" applyFont="1" applyBorder="1" applyAlignment="1">
      <alignment vertical="center" wrapText="1"/>
    </xf>
    <xf numFmtId="0" fontId="26" fillId="0" borderId="15" xfId="22" applyFont="1" applyBorder="1" applyAlignment="1">
      <alignment horizontal="left" vertical="center" wrapText="1"/>
    </xf>
    <xf numFmtId="170" fontId="30" fillId="0" borderId="2" xfId="22" applyNumberFormat="1" applyFont="1" applyBorder="1" applyAlignment="1">
      <alignment vertical="center" wrapText="1"/>
    </xf>
    <xf numFmtId="170" fontId="30" fillId="0" borderId="15" xfId="22" applyNumberFormat="1" applyFont="1" applyBorder="1" applyAlignment="1">
      <alignment vertical="center" wrapText="1"/>
    </xf>
    <xf numFmtId="0" fontId="30" fillId="0" borderId="15" xfId="22" applyFont="1" applyBorder="1" applyAlignment="1">
      <alignment vertical="center" wrapText="1"/>
    </xf>
    <xf numFmtId="0" fontId="30" fillId="0" borderId="18" xfId="22" applyFont="1" applyBorder="1" applyAlignment="1">
      <alignment vertical="center" wrapText="1"/>
    </xf>
    <xf numFmtId="0" fontId="31" fillId="6" borderId="16" xfId="22" applyFont="1" applyFill="1" applyBorder="1" applyAlignment="1">
      <alignment horizontal="center" vertical="center" wrapText="1"/>
    </xf>
    <xf numFmtId="0" fontId="26" fillId="6" borderId="16" xfId="22" applyFont="1" applyFill="1" applyBorder="1" applyAlignment="1">
      <alignment horizontal="center" vertical="center" wrapText="1"/>
    </xf>
    <xf numFmtId="0" fontId="24" fillId="6" borderId="3" xfId="22" applyFont="1" applyFill="1" applyBorder="1" applyAlignment="1">
      <alignment horizontal="center" vertical="center" wrapText="1"/>
    </xf>
    <xf numFmtId="0" fontId="11" fillId="0" borderId="15" xfId="0" applyFont="1" applyBorder="1" applyAlignment="1" applyProtection="1">
      <alignment horizontal="center" vertical="center" wrapText="1"/>
      <protection locked="0"/>
    </xf>
    <xf numFmtId="0" fontId="6" fillId="0" borderId="15" xfId="8" applyBorder="1" applyAlignment="1">
      <alignment horizontal="center" vertical="center" wrapText="1"/>
    </xf>
    <xf numFmtId="170" fontId="25" fillId="5" borderId="15" xfId="22" applyNumberFormat="1" applyFont="1" applyFill="1" applyBorder="1" applyAlignment="1">
      <alignment horizontal="left" vertical="center" wrapText="1"/>
    </xf>
    <xf numFmtId="170" fontId="27" fillId="5" borderId="5" xfId="22" applyNumberFormat="1" applyFont="1" applyFill="1" applyBorder="1" applyAlignment="1">
      <alignment horizontal="left" vertical="center" wrapText="1"/>
    </xf>
    <xf numFmtId="0" fontId="22" fillId="6" borderId="15" xfId="22" applyFont="1" applyFill="1" applyBorder="1" applyAlignment="1">
      <alignment horizontal="center" vertical="center" wrapText="1"/>
    </xf>
    <xf numFmtId="0" fontId="32" fillId="6" borderId="15" xfId="22" applyFont="1" applyFill="1" applyBorder="1" applyAlignment="1">
      <alignment horizontal="center" vertical="center" wrapText="1"/>
    </xf>
    <xf numFmtId="0" fontId="32" fillId="9" borderId="15" xfId="22" applyFont="1" applyFill="1" applyBorder="1" applyAlignment="1">
      <alignment horizontal="center" vertical="center" wrapText="1"/>
    </xf>
    <xf numFmtId="0" fontId="31" fillId="6" borderId="20" xfId="22" applyFont="1" applyFill="1" applyBorder="1" applyAlignment="1">
      <alignment horizontal="center" vertical="center" wrapText="1"/>
    </xf>
    <xf numFmtId="0" fontId="26" fillId="6" borderId="20" xfId="22" applyFont="1" applyFill="1" applyBorder="1" applyAlignment="1">
      <alignment horizontal="center" vertical="center" wrapText="1"/>
    </xf>
    <xf numFmtId="170" fontId="25" fillId="5" borderId="18" xfId="22" applyNumberFormat="1" applyFont="1" applyFill="1" applyBorder="1" applyAlignment="1">
      <alignment horizontal="left" vertical="center" wrapText="1"/>
    </xf>
    <xf numFmtId="170" fontId="23" fillId="7" borderId="15" xfId="22" applyNumberFormat="1" applyFont="1" applyFill="1" applyBorder="1" applyAlignment="1">
      <alignment horizontal="left" vertical="center" wrapText="1"/>
    </xf>
    <xf numFmtId="170" fontId="25" fillId="3" borderId="15" xfId="22" applyNumberFormat="1" applyFont="1" applyFill="1" applyBorder="1" applyAlignment="1">
      <alignment horizontal="left" vertical="center" wrapText="1"/>
    </xf>
    <xf numFmtId="0" fontId="13" fillId="0" borderId="0" xfId="0" applyFont="1" applyAlignment="1">
      <alignment wrapText="1"/>
    </xf>
    <xf numFmtId="0" fontId="17" fillId="0" borderId="0" xfId="0" applyFont="1" applyAlignment="1">
      <alignment wrapText="1"/>
    </xf>
    <xf numFmtId="0" fontId="21" fillId="6" borderId="15" xfId="0" applyFont="1" applyFill="1" applyBorder="1" applyAlignment="1">
      <alignment horizontal="center" wrapText="1"/>
    </xf>
    <xf numFmtId="0" fontId="16" fillId="0" borderId="0" xfId="0" applyFont="1" applyAlignment="1">
      <alignment horizontal="center" vertical="center" wrapText="1"/>
    </xf>
    <xf numFmtId="0" fontId="6" fillId="3" borderId="0" xfId="0" applyFont="1" applyFill="1" applyAlignment="1">
      <alignment wrapText="1"/>
    </xf>
    <xf numFmtId="1" fontId="28" fillId="8" borderId="15" xfId="22" applyNumberFormat="1" applyFont="1" applyFill="1" applyBorder="1" applyAlignment="1">
      <alignment horizontal="center" vertical="center" wrapText="1"/>
    </xf>
    <xf numFmtId="0" fontId="11" fillId="3" borderId="15" xfId="41" applyNumberFormat="1" applyFont="1" applyFill="1" applyBorder="1" applyAlignment="1">
      <alignment horizontal="center" vertical="center" wrapText="1"/>
    </xf>
    <xf numFmtId="2" fontId="11" fillId="3" borderId="15" xfId="0" applyNumberFormat="1" applyFont="1" applyFill="1" applyBorder="1" applyAlignment="1" applyProtection="1">
      <alignment horizontal="center" vertical="center" wrapText="1"/>
      <protection locked="0"/>
    </xf>
    <xf numFmtId="0" fontId="24" fillId="5" borderId="15" xfId="22" applyFont="1" applyFill="1" applyBorder="1" applyAlignment="1">
      <alignment horizontal="center" vertical="center" wrapText="1"/>
    </xf>
    <xf numFmtId="1" fontId="26" fillId="0" borderId="15" xfId="22" applyNumberFormat="1" applyFont="1" applyBorder="1" applyAlignment="1">
      <alignment horizontal="center" vertical="center" wrapText="1"/>
    </xf>
    <xf numFmtId="170" fontId="24" fillId="0" borderId="15" xfId="22" applyNumberFormat="1" applyFont="1" applyBorder="1" applyAlignment="1">
      <alignment horizontal="left" vertical="center" wrapText="1"/>
    </xf>
    <xf numFmtId="170" fontId="24" fillId="3" borderId="15" xfId="22" applyNumberFormat="1" applyFont="1" applyFill="1" applyBorder="1" applyAlignment="1">
      <alignment horizontal="left" vertical="center" wrapText="1"/>
    </xf>
    <xf numFmtId="0" fontId="28" fillId="0" borderId="15" xfId="22" applyFont="1" applyBorder="1" applyAlignment="1">
      <alignment horizontal="left" vertical="center" wrapText="1"/>
    </xf>
    <xf numFmtId="2" fontId="23" fillId="9" borderId="15" xfId="22" applyNumberFormat="1" applyFont="1" applyFill="1" applyBorder="1" applyAlignment="1">
      <alignment horizontal="center" vertical="center" wrapText="1"/>
    </xf>
    <xf numFmtId="2" fontId="23" fillId="6" borderId="15" xfId="22" applyNumberFormat="1" applyFont="1" applyFill="1" applyBorder="1" applyAlignment="1">
      <alignment horizontal="center" vertical="center" wrapText="1"/>
    </xf>
    <xf numFmtId="0" fontId="12" fillId="4" borderId="19" xfId="0" quotePrefix="1" applyFont="1" applyFill="1" applyBorder="1" applyAlignment="1">
      <alignment vertical="center" wrapText="1"/>
    </xf>
    <xf numFmtId="0" fontId="12" fillId="4" borderId="8" xfId="0" quotePrefix="1" applyFont="1" applyFill="1" applyBorder="1" applyAlignment="1">
      <alignment vertical="center" wrapText="1"/>
    </xf>
    <xf numFmtId="0" fontId="12" fillId="4" borderId="9" xfId="0" quotePrefix="1" applyFont="1" applyFill="1" applyBorder="1" applyAlignment="1">
      <alignment vertical="center" wrapText="1"/>
    </xf>
    <xf numFmtId="0" fontId="12" fillId="4" borderId="7" xfId="0" quotePrefix="1" applyFont="1" applyFill="1" applyBorder="1" applyAlignment="1">
      <alignment horizontal="center" vertical="center"/>
    </xf>
    <xf numFmtId="0" fontId="12" fillId="4" borderId="6" xfId="0" quotePrefix="1" applyFont="1" applyFill="1" applyBorder="1" applyAlignment="1">
      <alignment horizontal="center" vertical="center"/>
    </xf>
    <xf numFmtId="0" fontId="25" fillId="6" borderId="24" xfId="22" applyFont="1" applyFill="1" applyBorder="1" applyAlignment="1">
      <alignment horizontal="center" vertical="center" wrapText="1"/>
    </xf>
    <xf numFmtId="0" fontId="25" fillId="6" borderId="25" xfId="22" applyFont="1" applyFill="1" applyBorder="1" applyAlignment="1">
      <alignment horizontal="center" vertical="center" wrapText="1"/>
    </xf>
    <xf numFmtId="0" fontId="23" fillId="6" borderId="10" xfId="22" applyFont="1" applyFill="1" applyBorder="1" applyAlignment="1">
      <alignment horizontal="center" vertical="center" wrapText="1"/>
    </xf>
    <xf numFmtId="0" fontId="23" fillId="6" borderId="26" xfId="22" applyFont="1" applyFill="1" applyBorder="1" applyAlignment="1">
      <alignment horizontal="center" vertical="center" wrapText="1"/>
    </xf>
    <xf numFmtId="0" fontId="25" fillId="6" borderId="10" xfId="22" applyFont="1" applyFill="1" applyBorder="1" applyAlignment="1">
      <alignment horizontal="center" vertical="center" wrapText="1"/>
    </xf>
    <xf numFmtId="0" fontId="25" fillId="6" borderId="26" xfId="22" applyFont="1" applyFill="1" applyBorder="1" applyAlignment="1">
      <alignment horizontal="center" vertical="center" wrapText="1"/>
    </xf>
    <xf numFmtId="0" fontId="23" fillId="6" borderId="22" xfId="22" applyFont="1" applyFill="1" applyBorder="1" applyAlignment="1">
      <alignment horizontal="center" vertical="center" wrapText="1"/>
    </xf>
    <xf numFmtId="0" fontId="23" fillId="6" borderId="27" xfId="22" applyFont="1" applyFill="1" applyBorder="1" applyAlignment="1">
      <alignment horizontal="center" vertical="center" wrapText="1"/>
    </xf>
    <xf numFmtId="0" fontId="20" fillId="5" borderId="12" xfId="0" applyFont="1" applyFill="1" applyBorder="1" applyAlignment="1">
      <alignment vertical="center" wrapText="1"/>
    </xf>
    <xf numFmtId="0" fontId="20" fillId="5" borderId="13" xfId="0" applyFont="1" applyFill="1" applyBorder="1" applyAlignment="1">
      <alignment vertical="center" wrapText="1"/>
    </xf>
    <xf numFmtId="0" fontId="20" fillId="5" borderId="14" xfId="0" applyFont="1" applyFill="1" applyBorder="1" applyAlignment="1">
      <alignment vertical="center" wrapText="1"/>
    </xf>
    <xf numFmtId="0" fontId="21" fillId="6" borderId="16" xfId="0" applyFont="1" applyFill="1" applyBorder="1" applyAlignment="1">
      <alignment horizontal="center" wrapText="1"/>
    </xf>
    <xf numFmtId="0" fontId="32" fillId="0" borderId="0" xfId="22" applyFont="1" applyAlignment="1">
      <alignment horizontal="center" vertical="center" wrapText="1"/>
    </xf>
    <xf numFmtId="0" fontId="37" fillId="5" borderId="15" xfId="0" applyFont="1" applyFill="1" applyBorder="1" applyAlignment="1">
      <alignment horizontal="center" wrapText="1"/>
    </xf>
    <xf numFmtId="0" fontId="23" fillId="0" borderId="0" xfId="22" applyFont="1" applyAlignment="1">
      <alignment horizontal="center" vertical="center" wrapText="1"/>
    </xf>
    <xf numFmtId="0" fontId="36" fillId="0" borderId="0" xfId="22" applyFont="1" applyAlignment="1">
      <alignment horizontal="center" vertical="center" wrapText="1"/>
    </xf>
    <xf numFmtId="2" fontId="23" fillId="0" borderId="0" xfId="22" applyNumberFormat="1" applyFont="1" applyAlignment="1">
      <alignment horizontal="center" vertical="center" wrapText="1"/>
    </xf>
    <xf numFmtId="0" fontId="0" fillId="0" borderId="15" xfId="0" applyBorder="1"/>
    <xf numFmtId="0" fontId="13" fillId="0" borderId="15" xfId="0" applyFont="1" applyBorder="1"/>
    <xf numFmtId="0" fontId="38" fillId="0" borderId="15" xfId="22" applyFont="1" applyBorder="1" applyAlignment="1">
      <alignment horizontal="center" vertical="center" wrapText="1"/>
    </xf>
    <xf numFmtId="0" fontId="37" fillId="0" borderId="15" xfId="22" applyFont="1" applyBorder="1" applyAlignment="1">
      <alignment horizontal="center" vertical="center" wrapText="1"/>
    </xf>
    <xf numFmtId="0" fontId="13" fillId="0" borderId="15" xfId="22" applyFont="1" applyBorder="1" applyAlignment="1">
      <alignment horizontal="center" vertical="center" wrapText="1"/>
    </xf>
    <xf numFmtId="2" fontId="13" fillId="0" borderId="15" xfId="22" applyNumberFormat="1" applyFont="1" applyBorder="1" applyAlignment="1">
      <alignment horizontal="center" vertical="center" wrapText="1"/>
    </xf>
    <xf numFmtId="2" fontId="38" fillId="0" borderId="15" xfId="22" applyNumberFormat="1" applyFont="1" applyBorder="1" applyAlignment="1">
      <alignment horizontal="center" vertical="center" wrapText="1"/>
    </xf>
    <xf numFmtId="0" fontId="38" fillId="0" borderId="0" xfId="22" applyFont="1" applyAlignment="1">
      <alignment horizontal="center" vertical="center" wrapText="1"/>
    </xf>
    <xf numFmtId="0" fontId="13" fillId="0" borderId="24" xfId="0" applyFont="1" applyBorder="1"/>
    <xf numFmtId="0" fontId="38" fillId="0" borderId="29" xfId="22" applyFont="1" applyBorder="1" applyAlignment="1">
      <alignment horizontal="center" vertical="center" wrapText="1"/>
    </xf>
    <xf numFmtId="0" fontId="37" fillId="0" borderId="25" xfId="22" applyFont="1" applyBorder="1" applyAlignment="1">
      <alignment horizontal="center" vertical="center" wrapText="1"/>
    </xf>
    <xf numFmtId="0" fontId="39" fillId="0" borderId="22" xfId="22" applyFont="1" applyBorder="1" applyAlignment="1">
      <alignment horizontal="center" vertical="center" wrapText="1"/>
    </xf>
    <xf numFmtId="0" fontId="39" fillId="0" borderId="21" xfId="22" applyFont="1" applyBorder="1" applyAlignment="1">
      <alignment horizontal="center" vertical="center" wrapText="1"/>
    </xf>
    <xf numFmtId="0" fontId="13" fillId="0" borderId="27" xfId="0" applyFont="1" applyBorder="1"/>
    <xf numFmtId="0" fontId="13" fillId="0" borderId="10" xfId="0" applyFont="1" applyBorder="1"/>
    <xf numFmtId="0" fontId="37" fillId="0" borderId="26" xfId="22" applyFont="1" applyBorder="1" applyAlignment="1">
      <alignment horizontal="center" vertical="center" wrapText="1"/>
    </xf>
    <xf numFmtId="0" fontId="37" fillId="5" borderId="28" xfId="0" applyFont="1" applyFill="1" applyBorder="1" applyAlignment="1">
      <alignment horizontal="center" wrapText="1"/>
    </xf>
    <xf numFmtId="0" fontId="0" fillId="0" borderId="24" xfId="0" applyBorder="1"/>
    <xf numFmtId="0" fontId="0" fillId="0" borderId="29" xfId="0" applyBorder="1"/>
    <xf numFmtId="0" fontId="0" fillId="0" borderId="25" xfId="0" applyBorder="1"/>
    <xf numFmtId="0" fontId="0" fillId="0" borderId="10" xfId="0" applyBorder="1"/>
    <xf numFmtId="0" fontId="0" fillId="0" borderId="26" xfId="0" applyBorder="1"/>
    <xf numFmtId="0" fontId="0" fillId="0" borderId="22" xfId="0" applyBorder="1"/>
    <xf numFmtId="0" fontId="0" fillId="0" borderId="21" xfId="0" applyBorder="1"/>
    <xf numFmtId="0" fontId="0" fillId="0" borderId="27" xfId="0" applyBorder="1"/>
    <xf numFmtId="0" fontId="37" fillId="3" borderId="0" xfId="0" applyFont="1" applyFill="1" applyAlignment="1">
      <alignment horizontal="center" wrapText="1"/>
    </xf>
    <xf numFmtId="0" fontId="0" fillId="3" borderId="0" xfId="0" applyFill="1"/>
    <xf numFmtId="0" fontId="26" fillId="3" borderId="0" xfId="22" applyFont="1" applyFill="1" applyAlignment="1">
      <alignment horizontal="center" vertical="center" wrapText="1"/>
    </xf>
    <xf numFmtId="0" fontId="20" fillId="4" borderId="1" xfId="0" quotePrefix="1" applyFont="1" applyFill="1" applyBorder="1" applyAlignment="1">
      <alignment horizontal="left" vertical="center"/>
    </xf>
    <xf numFmtId="0" fontId="10" fillId="4" borderId="23" xfId="0" applyFont="1" applyFill="1" applyBorder="1" applyAlignment="1">
      <alignment horizontal="center" vertical="center" wrapText="1"/>
    </xf>
    <xf numFmtId="0" fontId="12" fillId="5" borderId="13" xfId="0" applyFont="1" applyFill="1" applyBorder="1" applyAlignment="1">
      <alignment horizontal="right" vertical="center" wrapText="1"/>
    </xf>
    <xf numFmtId="0" fontId="20" fillId="4" borderId="1" xfId="0" quotePrefix="1" applyFont="1" applyFill="1" applyBorder="1" applyAlignment="1">
      <alignment horizontal="left"/>
    </xf>
    <xf numFmtId="0" fontId="20" fillId="5" borderId="19" xfId="0" applyFont="1" applyFill="1" applyBorder="1" applyAlignment="1">
      <alignment vertical="center" wrapText="1"/>
    </xf>
    <xf numFmtId="0" fontId="20" fillId="5" borderId="8" xfId="0" applyFont="1" applyFill="1" applyBorder="1" applyAlignment="1">
      <alignment vertical="center" wrapText="1"/>
    </xf>
    <xf numFmtId="0" fontId="20" fillId="5" borderId="8" xfId="0" applyFont="1" applyFill="1" applyBorder="1" applyAlignment="1">
      <alignment horizontal="right" vertical="center" wrapText="1"/>
    </xf>
    <xf numFmtId="0" fontId="20" fillId="5" borderId="9" xfId="0" applyFont="1" applyFill="1" applyBorder="1" applyAlignment="1">
      <alignment vertical="center" wrapText="1"/>
    </xf>
    <xf numFmtId="0" fontId="12" fillId="0" borderId="0" xfId="0" quotePrefix="1" applyFont="1" applyAlignment="1">
      <alignment horizontal="center" vertical="center"/>
    </xf>
    <xf numFmtId="0" fontId="12" fillId="0" borderId="0" xfId="0" quotePrefix="1" applyFont="1" applyAlignment="1">
      <alignment horizontal="left" vertical="center"/>
    </xf>
    <xf numFmtId="0" fontId="34" fillId="4" borderId="12" xfId="0" applyFont="1" applyFill="1" applyBorder="1" applyAlignment="1">
      <alignment horizontal="center" vertical="center" wrapText="1"/>
    </xf>
    <xf numFmtId="0" fontId="34" fillId="4" borderId="13" xfId="0" applyFont="1" applyFill="1" applyBorder="1" applyAlignment="1">
      <alignment horizontal="center" vertical="center" wrapText="1"/>
    </xf>
    <xf numFmtId="0" fontId="34" fillId="4" borderId="14" xfId="0" applyFont="1" applyFill="1" applyBorder="1" applyAlignment="1">
      <alignment horizontal="center" vertical="center" wrapText="1"/>
    </xf>
    <xf numFmtId="0" fontId="11" fillId="7" borderId="12" xfId="0" applyFont="1" applyFill="1" applyBorder="1" applyAlignment="1">
      <alignment horizontal="left" vertical="top" wrapText="1"/>
    </xf>
    <xf numFmtId="0" fontId="11" fillId="7" borderId="13" xfId="0" applyFont="1" applyFill="1" applyBorder="1" applyAlignment="1">
      <alignment horizontal="left" vertical="top" wrapText="1"/>
    </xf>
    <xf numFmtId="0" fontId="11" fillId="7" borderId="14" xfId="0" applyFont="1" applyFill="1" applyBorder="1" applyAlignment="1">
      <alignment horizontal="left" vertical="top" wrapText="1"/>
    </xf>
    <xf numFmtId="0" fontId="10" fillId="4" borderId="13" xfId="0" applyFont="1" applyFill="1" applyBorder="1" applyAlignment="1">
      <alignment horizontal="center" vertical="center" wrapText="1"/>
    </xf>
  </cellXfs>
  <cellStyles count="58">
    <cellStyle name="Comma 2" xfId="1" xr:uid="{00000000-0005-0000-0000-000000000000}"/>
    <cellStyle name="Hipervínculo 2" xfId="36" xr:uid="{00000000-0005-0000-0000-000001000000}"/>
    <cellStyle name="Hipervínculo visitado" xfId="31" builtinId="9" hidden="1"/>
    <cellStyle name="Hipervínculo visitado" xfId="40" builtinId="9" hidden="1"/>
    <cellStyle name="Millares 2" xfId="2" xr:uid="{00000000-0005-0000-0000-000004000000}"/>
    <cellStyle name="Millares 2 10" xfId="17" xr:uid="{00000000-0005-0000-0000-000005000000}"/>
    <cellStyle name="Millares 2 2" xfId="18" xr:uid="{00000000-0005-0000-0000-000006000000}"/>
    <cellStyle name="Millares 2 2 2" xfId="19" xr:uid="{00000000-0005-0000-0000-000007000000}"/>
    <cellStyle name="Millares 2 2 3" xfId="53" xr:uid="{00000000-0005-0000-0000-000008000000}"/>
    <cellStyle name="Millares 2 3" xfId="20" xr:uid="{00000000-0005-0000-0000-000009000000}"/>
    <cellStyle name="Millares 2 4" xfId="47" xr:uid="{00000000-0005-0000-0000-00000A000000}"/>
    <cellStyle name="Millares 5" xfId="13" xr:uid="{00000000-0005-0000-0000-00000B000000}"/>
    <cellStyle name="Moneda" xfId="56" builtinId="4"/>
    <cellStyle name="Moneda 2" xfId="3" xr:uid="{00000000-0005-0000-0000-00000D000000}"/>
    <cellStyle name="Moneda 2 2" xfId="4" xr:uid="{00000000-0005-0000-0000-00000E000000}"/>
    <cellStyle name="Moneda 2 3" xfId="48" xr:uid="{00000000-0005-0000-0000-00000F000000}"/>
    <cellStyle name="Moneda 3" xfId="5" xr:uid="{00000000-0005-0000-0000-000010000000}"/>
    <cellStyle name="Moneda 3 2" xfId="21" xr:uid="{00000000-0005-0000-0000-000011000000}"/>
    <cellStyle name="Moneda 3 2 2" xfId="55" xr:uid="{00000000-0005-0000-0000-000012000000}"/>
    <cellStyle name="Moneda 4" xfId="6" xr:uid="{00000000-0005-0000-0000-000013000000}"/>
    <cellStyle name="Moneda 4 2" xfId="51" xr:uid="{00000000-0005-0000-0000-000014000000}"/>
    <cellStyle name="Moneda 5" xfId="34" xr:uid="{00000000-0005-0000-0000-000015000000}"/>
    <cellStyle name="Moneda 6" xfId="15" xr:uid="{00000000-0005-0000-0000-000016000000}"/>
    <cellStyle name="Moneda 7" xfId="38" xr:uid="{00000000-0005-0000-0000-000017000000}"/>
    <cellStyle name="Moneda 8" xfId="45" xr:uid="{00000000-0005-0000-0000-000018000000}"/>
    <cellStyle name="Moneda 9" xfId="50" xr:uid="{00000000-0005-0000-0000-000019000000}"/>
    <cellStyle name="Normal" xfId="0" builtinId="0"/>
    <cellStyle name="Normal 10" xfId="46" xr:uid="{00000000-0005-0000-0000-00001B000000}"/>
    <cellStyle name="Normal 10 10 2" xfId="22" xr:uid="{00000000-0005-0000-0000-00001C000000}"/>
    <cellStyle name="Normal 11 45 10" xfId="23" xr:uid="{00000000-0005-0000-0000-00001D000000}"/>
    <cellStyle name="Normal 2" xfId="7" xr:uid="{00000000-0005-0000-0000-00001E000000}"/>
    <cellStyle name="Normal 2 2" xfId="8" xr:uid="{00000000-0005-0000-0000-00001F000000}"/>
    <cellStyle name="Normal 2 2 2 2 2" xfId="43" xr:uid="{00000000-0005-0000-0000-000020000000}"/>
    <cellStyle name="Normal 2 2 3" xfId="24" xr:uid="{00000000-0005-0000-0000-000021000000}"/>
    <cellStyle name="Normal 2 2 5 2 2 2" xfId="25" xr:uid="{00000000-0005-0000-0000-000022000000}"/>
    <cellStyle name="Normal 2 3" xfId="26" xr:uid="{00000000-0005-0000-0000-000023000000}"/>
    <cellStyle name="Normal 2 3 2" xfId="44" xr:uid="{00000000-0005-0000-0000-000024000000}"/>
    <cellStyle name="Normal 3" xfId="9" xr:uid="{00000000-0005-0000-0000-000025000000}"/>
    <cellStyle name="Normal 3 2" xfId="16" xr:uid="{00000000-0005-0000-0000-000026000000}"/>
    <cellStyle name="Normal 3 2 2" xfId="54" xr:uid="{00000000-0005-0000-0000-000027000000}"/>
    <cellStyle name="Normal 3 3" xfId="29" xr:uid="{00000000-0005-0000-0000-000028000000}"/>
    <cellStyle name="Normal 3 4" xfId="49" xr:uid="{00000000-0005-0000-0000-000029000000}"/>
    <cellStyle name="Normal 4" xfId="14" xr:uid="{00000000-0005-0000-0000-00002A000000}"/>
    <cellStyle name="Normal 4 2" xfId="12" xr:uid="{00000000-0005-0000-0000-00002B000000}"/>
    <cellStyle name="Normal 5" xfId="27" xr:uid="{00000000-0005-0000-0000-00002C000000}"/>
    <cellStyle name="Normal 6" xfId="33" xr:uid="{00000000-0005-0000-0000-00002D000000}"/>
    <cellStyle name="Normal 7" xfId="28" xr:uid="{00000000-0005-0000-0000-00002E000000}"/>
    <cellStyle name="Normal 8" xfId="37" xr:uid="{00000000-0005-0000-0000-00002F000000}"/>
    <cellStyle name="Normal 9" xfId="42" xr:uid="{00000000-0005-0000-0000-000030000000}"/>
    <cellStyle name="Normal_LISTADO ITEMS AIRES ACONDICIONADOS ACTUALIZADO" xfId="57" xr:uid="{00000000-0005-0000-0000-000031000000}"/>
    <cellStyle name="Porcentaje 2" xfId="30" xr:uid="{00000000-0005-0000-0000-000032000000}"/>
    <cellStyle name="Porcentaje 3" xfId="35" xr:uid="{00000000-0005-0000-0000-000033000000}"/>
    <cellStyle name="Porcentaje 3 2" xfId="52" xr:uid="{00000000-0005-0000-0000-000034000000}"/>
    <cellStyle name="Porcentaje 4" xfId="39" xr:uid="{00000000-0005-0000-0000-000035000000}"/>
    <cellStyle name="Porcentual 2" xfId="10" xr:uid="{00000000-0005-0000-0000-000036000000}"/>
    <cellStyle name="Porcentual 2 2" xfId="11" xr:uid="{00000000-0005-0000-0000-000037000000}"/>
    <cellStyle name="Porcentual 2 2 2" xfId="41" xr:uid="{00000000-0005-0000-0000-000038000000}"/>
    <cellStyle name="Porcentual 2 3" xfId="32" xr:uid="{00000000-0005-0000-0000-000039000000}"/>
  </cellStyles>
  <dxfs count="0"/>
  <tableStyles count="0" defaultTableStyle="TableStyleMedium9" defaultPivotStyle="PivotStyleLight16"/>
  <colors>
    <mruColors>
      <color rgb="FF63CB7E"/>
      <color rgb="FF99FF99"/>
      <color rgb="FFE9E9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Marle/ayudas/varios%20presupuestos/GP-617%20-%20Ppto%20La%20Victoria%20V17%20(1)ca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MULACI&#211;NEDIFICI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sheetName val="Apu"/>
      <sheetName val="Aux"/>
      <sheetName val="Insumos"/>
      <sheetName val="CO Edificio"/>
      <sheetName val="CO Urbanismo"/>
      <sheetName val="CANT ZAPATAS"/>
      <sheetName val="CANT VIGAS FUND"/>
      <sheetName val="CANT COLUMNAS"/>
      <sheetName val="CANT VIGAS AEREAS"/>
      <sheetName val="CANT MUROS"/>
      <sheetName val="CANT-REF"/>
      <sheetName val="PPTO-ELE"/>
      <sheetName val="PPTO-HID"/>
      <sheetName val="cantacad"/>
      <sheetName val="Sectores"/>
      <sheetName val="Analisis A.I.U."/>
      <sheetName val="OE 1"/>
      <sheetName val="OE 2"/>
      <sheetName val="OE 3"/>
      <sheetName val="OE 4"/>
      <sheetName val="OE 5"/>
      <sheetName val="OE 6"/>
      <sheetName val="OE 7"/>
      <sheetName val="OE 8"/>
      <sheetName val="OE 9"/>
      <sheetName val="OE 10"/>
      <sheetName val="OE 11"/>
      <sheetName val="ACTA 1 Y FINAL"/>
      <sheetName val="1,1,1"/>
      <sheetName val="1,1,2"/>
      <sheetName val="2,1,1"/>
      <sheetName val="2,1,2"/>
      <sheetName val="2,2,2"/>
      <sheetName val="2,2,3"/>
      <sheetName val="4,1,1"/>
      <sheetName val="4,1,2"/>
      <sheetName val="5,1,1"/>
      <sheetName val="6,1,1"/>
      <sheetName val="7,1,1"/>
      <sheetName val="7,1,2"/>
      <sheetName val="7,1,3"/>
      <sheetName val="7,1,5"/>
      <sheetName val="7,3,2"/>
      <sheetName val="7,3,3"/>
      <sheetName val="7,3,4"/>
      <sheetName val="7,3,5"/>
      <sheetName val="7,3,6"/>
      <sheetName val="7,4,1"/>
      <sheetName val="8,1,1"/>
      <sheetName val="8,1,2"/>
      <sheetName val="8,2,1,1"/>
      <sheetName val="8,2,1,2"/>
      <sheetName val="8,2,2,1"/>
      <sheetName val="8,2,2,2"/>
      <sheetName val="8,2,3,1"/>
      <sheetName val="8,2,3,2"/>
      <sheetName val="8,2,4,1"/>
      <sheetName val="8,2,5,1"/>
      <sheetName val="8,2,6,1"/>
      <sheetName val="8,3,1"/>
      <sheetName val="8,4,1"/>
      <sheetName val="8,7,1"/>
      <sheetName val="9,1,1"/>
      <sheetName val="OE1"/>
      <sheetName val="OE2"/>
      <sheetName val="OE3"/>
      <sheetName val="OE4"/>
      <sheetName val="OE5"/>
      <sheetName val="OE6"/>
      <sheetName val="OE7"/>
      <sheetName val="OE8"/>
      <sheetName val="OE9"/>
      <sheetName val="OE10"/>
      <sheetName val="OE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
      <sheetName val="SUB APU"/>
      <sheetName val="INSUMOS"/>
      <sheetName val="RESUMEN PRESUPU."/>
      <sheetName val="AMAPOLITA"/>
      <sheetName val="amapolitaoficial"/>
      <sheetName val="Hoja8"/>
      <sheetName val="Hoja9"/>
      <sheetName val="Hoja10"/>
      <sheetName val="Hoja11"/>
      <sheetName val="Hoja12"/>
      <sheetName val="Hoja13"/>
      <sheetName val="Hoja14"/>
      <sheetName val="Hoja15"/>
      <sheetName val="Hoja16"/>
      <sheetName val="SUB_APU"/>
      <sheetName val="RESUMEN_PRESUPU_"/>
      <sheetName val="SUB_APU2"/>
      <sheetName val="RESUMEN_PRESUPU_2"/>
      <sheetName val="SUB_APU1"/>
      <sheetName val="RESUMEN_PRESUPU_1"/>
      <sheetName val="SUB_APU3"/>
      <sheetName val="RESUMEN_PRESUPU_3"/>
      <sheetName val="Indicadores"/>
      <sheetName val="SIMULACIÓNEDIFICIO.ok"/>
      <sheetName val="Propiedad"/>
      <sheetName val="Reparación"/>
      <sheetName val="SUB_APU4"/>
      <sheetName val="RESUMEN_PRESUPU_4"/>
      <sheetName val="DESPLEG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sheetData sheetId="29"/>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summaryRight="0"/>
    <pageSetUpPr fitToPage="1"/>
  </sheetPr>
  <dimension ref="A1:H94"/>
  <sheetViews>
    <sheetView showGridLines="0" tabSelected="1" topLeftCell="D1" zoomScale="90" zoomScaleNormal="90" zoomScaleSheetLayoutView="96" zoomScalePageLayoutView="110" workbookViewId="0">
      <selection activeCell="H8" sqref="H8"/>
    </sheetView>
  </sheetViews>
  <sheetFormatPr defaultColWidth="11.5703125" defaultRowHeight="13.15" outlineLevelRow="2"/>
  <cols>
    <col min="1" max="1" width="6.7109375" style="6" customWidth="1"/>
    <col min="2" max="3" width="8.85546875" style="52" customWidth="1"/>
    <col min="4" max="4" width="64.85546875" style="6" customWidth="1"/>
    <col min="5" max="5" width="14.42578125" style="6" customWidth="1"/>
    <col min="6" max="6" width="14.28515625" style="6" customWidth="1"/>
    <col min="7" max="7" width="21.140625" style="6" customWidth="1"/>
    <col min="8" max="8" width="25" style="6" customWidth="1"/>
    <col min="9" max="16384" width="11.5703125" style="6"/>
  </cols>
  <sheetData>
    <row r="1" spans="1:8" ht="52.15" customHeight="1" thickBot="1"/>
    <row r="2" spans="1:8" ht="57.6" customHeight="1" thickBot="1">
      <c r="B2" s="71"/>
      <c r="C2" s="70"/>
      <c r="D2" s="120" t="s">
        <v>0</v>
      </c>
      <c r="E2" s="118" t="s">
        <v>1</v>
      </c>
      <c r="F2" s="127" t="s">
        <v>2</v>
      </c>
      <c r="G2" s="128"/>
      <c r="H2" s="129"/>
    </row>
    <row r="3" spans="1:8" ht="29.45" customHeight="1" thickBot="1">
      <c r="B3" s="67"/>
      <c r="C3" s="68"/>
      <c r="D3" s="69"/>
      <c r="E3" s="133" t="s">
        <v>3</v>
      </c>
      <c r="F3" s="133"/>
      <c r="G3" s="133"/>
      <c r="H3" s="8">
        <f>H85</f>
        <v>0</v>
      </c>
    </row>
    <row r="4" spans="1:8" ht="23.25" customHeight="1">
      <c r="B4" s="80"/>
      <c r="C4" s="81"/>
      <c r="D4" s="119" t="s">
        <v>4</v>
      </c>
      <c r="E4" s="81"/>
      <c r="F4" s="81"/>
      <c r="G4" s="81"/>
      <c r="H4" s="82"/>
    </row>
    <row r="5" spans="1:8" s="53" customFormat="1" ht="20.45" customHeight="1">
      <c r="B5" s="83" t="s">
        <v>5</v>
      </c>
      <c r="C5" s="54" t="s">
        <v>6</v>
      </c>
      <c r="D5" s="54" t="s">
        <v>7</v>
      </c>
      <c r="E5" s="54" t="s">
        <v>8</v>
      </c>
      <c r="F5" s="54" t="s">
        <v>9</v>
      </c>
      <c r="G5" s="54" t="s">
        <v>10</v>
      </c>
      <c r="H5" s="54" t="s">
        <v>11</v>
      </c>
    </row>
    <row r="6" spans="1:8" s="55" customFormat="1" ht="43.15" customHeight="1" outlineLevel="1">
      <c r="A6" s="9"/>
      <c r="B6" s="19"/>
      <c r="C6" s="19"/>
      <c r="D6" s="16" t="s">
        <v>12</v>
      </c>
      <c r="E6" s="11"/>
      <c r="F6" s="11"/>
      <c r="G6" s="12"/>
      <c r="H6" s="12"/>
    </row>
    <row r="7" spans="1:8" s="56" customFormat="1" ht="21.6" customHeight="1" outlineLevel="2">
      <c r="A7" s="9"/>
      <c r="B7" s="20">
        <v>1</v>
      </c>
      <c r="C7" s="44"/>
      <c r="D7" s="20" t="s">
        <v>13</v>
      </c>
      <c r="E7" s="44"/>
      <c r="F7" s="44"/>
      <c r="G7" s="44"/>
      <c r="H7" s="44"/>
    </row>
    <row r="8" spans="1:8" s="56" customFormat="1" ht="46.5" customHeight="1" outlineLevel="2">
      <c r="A8" s="9"/>
      <c r="B8" s="19">
        <v>1.01</v>
      </c>
      <c r="C8" s="44" t="s">
        <v>14</v>
      </c>
      <c r="D8" s="14" t="s">
        <v>15</v>
      </c>
      <c r="E8" s="40" t="s">
        <v>16</v>
      </c>
      <c r="F8" s="57">
        <v>1</v>
      </c>
      <c r="G8" s="50"/>
      <c r="H8" s="13">
        <f>ROUND(F8*G8,0)</f>
        <v>0</v>
      </c>
    </row>
    <row r="9" spans="1:8" s="56" customFormat="1" ht="43.15" customHeight="1" outlineLevel="2">
      <c r="A9" s="9"/>
      <c r="B9" s="19">
        <v>1.02</v>
      </c>
      <c r="C9" s="44" t="s">
        <v>17</v>
      </c>
      <c r="D9" s="14" t="s">
        <v>18</v>
      </c>
      <c r="E9" s="40" t="s">
        <v>16</v>
      </c>
      <c r="F9" s="57">
        <v>12</v>
      </c>
      <c r="G9" s="50"/>
      <c r="H9" s="13">
        <f t="shared" ref="H9:H72" si="0">ROUND(F9*G9,0)</f>
        <v>0</v>
      </c>
    </row>
    <row r="10" spans="1:8" s="56" customFormat="1" ht="48.6" customHeight="1" outlineLevel="2">
      <c r="A10" s="9"/>
      <c r="B10" s="19">
        <v>1.03</v>
      </c>
      <c r="C10" s="44" t="s">
        <v>14</v>
      </c>
      <c r="D10" s="14" t="s">
        <v>19</v>
      </c>
      <c r="E10" s="41" t="s">
        <v>16</v>
      </c>
      <c r="F10" s="57">
        <v>1</v>
      </c>
      <c r="G10" s="50"/>
      <c r="H10" s="13">
        <f t="shared" si="0"/>
        <v>0</v>
      </c>
    </row>
    <row r="11" spans="1:8" s="56" customFormat="1" ht="61.5" customHeight="1" outlineLevel="2">
      <c r="A11" s="9"/>
      <c r="B11" s="19">
        <v>1.04</v>
      </c>
      <c r="C11" s="44" t="s">
        <v>20</v>
      </c>
      <c r="D11" s="14" t="s">
        <v>21</v>
      </c>
      <c r="E11" s="58" t="s">
        <v>16</v>
      </c>
      <c r="F11" s="57">
        <v>2</v>
      </c>
      <c r="G11" s="50"/>
      <c r="H11" s="13">
        <f t="shared" si="0"/>
        <v>0</v>
      </c>
    </row>
    <row r="12" spans="1:8" s="56" customFormat="1" ht="49.5" customHeight="1" outlineLevel="2">
      <c r="A12" s="9"/>
      <c r="B12" s="19">
        <v>1.05</v>
      </c>
      <c r="C12" s="44" t="s">
        <v>20</v>
      </c>
      <c r="D12" s="14" t="s">
        <v>22</v>
      </c>
      <c r="E12" s="58" t="s">
        <v>16</v>
      </c>
      <c r="F12" s="59">
        <v>12</v>
      </c>
      <c r="G12" s="50"/>
      <c r="H12" s="13">
        <f t="shared" si="0"/>
        <v>0</v>
      </c>
    </row>
    <row r="13" spans="1:8" s="56" customFormat="1" ht="60" customHeight="1" outlineLevel="2">
      <c r="A13" s="9"/>
      <c r="B13" s="19">
        <v>1.06</v>
      </c>
      <c r="C13" s="44" t="s">
        <v>20</v>
      </c>
      <c r="D13" s="14" t="s">
        <v>23</v>
      </c>
      <c r="E13" s="58" t="s">
        <v>16</v>
      </c>
      <c r="F13" s="59">
        <v>1</v>
      </c>
      <c r="G13" s="50"/>
      <c r="H13" s="13">
        <f t="shared" si="0"/>
        <v>0</v>
      </c>
    </row>
    <row r="14" spans="1:8" s="56" customFormat="1" ht="54" customHeight="1" outlineLevel="2">
      <c r="A14" s="9"/>
      <c r="B14" s="19">
        <v>1.07</v>
      </c>
      <c r="C14" s="44" t="s">
        <v>20</v>
      </c>
      <c r="D14" s="14" t="s">
        <v>24</v>
      </c>
      <c r="E14" s="58" t="s">
        <v>16</v>
      </c>
      <c r="F14" s="59">
        <v>4</v>
      </c>
      <c r="G14" s="50"/>
      <c r="H14" s="13">
        <f t="shared" si="0"/>
        <v>0</v>
      </c>
    </row>
    <row r="15" spans="1:8" s="56" customFormat="1" ht="41.45" customHeight="1" outlineLevel="2">
      <c r="A15" s="9"/>
      <c r="B15" s="19">
        <v>1.08</v>
      </c>
      <c r="C15" s="44" t="s">
        <v>20</v>
      </c>
      <c r="D15" s="14" t="s">
        <v>25</v>
      </c>
      <c r="E15" s="58" t="s">
        <v>16</v>
      </c>
      <c r="F15" s="59">
        <v>9</v>
      </c>
      <c r="G15" s="50"/>
      <c r="H15" s="13">
        <f t="shared" si="0"/>
        <v>0</v>
      </c>
    </row>
    <row r="16" spans="1:8" s="56" customFormat="1" ht="57" customHeight="1" outlineLevel="2">
      <c r="A16" s="9"/>
      <c r="B16" s="19">
        <v>1.0900000000000001</v>
      </c>
      <c r="C16" s="44" t="s">
        <v>20</v>
      </c>
      <c r="D16" s="14" t="s">
        <v>26</v>
      </c>
      <c r="E16" s="58" t="s">
        <v>16</v>
      </c>
      <c r="F16" s="59">
        <v>3</v>
      </c>
      <c r="G16" s="50"/>
      <c r="H16" s="13">
        <f t="shared" si="0"/>
        <v>0</v>
      </c>
    </row>
    <row r="17" spans="1:8" s="56" customFormat="1" ht="21.6" customHeight="1" outlineLevel="2">
      <c r="A17" s="9"/>
      <c r="B17" s="66">
        <v>1.1000000000000001</v>
      </c>
      <c r="C17" s="44" t="s">
        <v>14</v>
      </c>
      <c r="D17" s="14" t="s">
        <v>27</v>
      </c>
      <c r="E17" s="58" t="s">
        <v>16</v>
      </c>
      <c r="F17" s="59">
        <v>2</v>
      </c>
      <c r="G17" s="50"/>
      <c r="H17" s="13">
        <f t="shared" si="0"/>
        <v>0</v>
      </c>
    </row>
    <row r="18" spans="1:8" s="56" customFormat="1" ht="33.75" customHeight="1" outlineLevel="2">
      <c r="A18" s="9"/>
      <c r="B18" s="19">
        <v>1.1100000000000001</v>
      </c>
      <c r="C18" s="44" t="s">
        <v>20</v>
      </c>
      <c r="D18" s="14" t="s">
        <v>28</v>
      </c>
      <c r="E18" s="58" t="s">
        <v>16</v>
      </c>
      <c r="F18" s="59">
        <v>3</v>
      </c>
      <c r="G18" s="50"/>
      <c r="H18" s="13">
        <f t="shared" si="0"/>
        <v>0</v>
      </c>
    </row>
    <row r="19" spans="1:8" s="56" customFormat="1" ht="49.15" customHeight="1" outlineLevel="2">
      <c r="A19" s="9"/>
      <c r="B19" s="19">
        <v>1.1200000000000001</v>
      </c>
      <c r="C19" s="45" t="s">
        <v>20</v>
      </c>
      <c r="D19" s="14" t="s">
        <v>29</v>
      </c>
      <c r="E19" s="10" t="s">
        <v>30</v>
      </c>
      <c r="F19" s="27">
        <v>3</v>
      </c>
      <c r="G19" s="50"/>
      <c r="H19" s="13">
        <f t="shared" si="0"/>
        <v>0</v>
      </c>
    </row>
    <row r="20" spans="1:8" s="56" customFormat="1" ht="45.6" customHeight="1" outlineLevel="2">
      <c r="A20" s="9"/>
      <c r="B20" s="19">
        <v>1.1299999999999999</v>
      </c>
      <c r="C20" s="45" t="s">
        <v>20</v>
      </c>
      <c r="D20" s="14" t="s">
        <v>31</v>
      </c>
      <c r="E20" s="10" t="s">
        <v>30</v>
      </c>
      <c r="F20" s="27">
        <v>3</v>
      </c>
      <c r="G20" s="50"/>
      <c r="H20" s="13">
        <f t="shared" si="0"/>
        <v>0</v>
      </c>
    </row>
    <row r="21" spans="1:8" s="56" customFormat="1" ht="41.25" customHeight="1" outlineLevel="2">
      <c r="A21" s="9"/>
      <c r="B21" s="19">
        <v>1.1399999999999999</v>
      </c>
      <c r="C21" s="45" t="s">
        <v>20</v>
      </c>
      <c r="D21" s="14" t="s">
        <v>32</v>
      </c>
      <c r="E21" s="10" t="s">
        <v>30</v>
      </c>
      <c r="F21" s="27">
        <v>1</v>
      </c>
      <c r="G21" s="50"/>
      <c r="H21" s="13">
        <f t="shared" si="0"/>
        <v>0</v>
      </c>
    </row>
    <row r="22" spans="1:8" s="56" customFormat="1" ht="34.9" customHeight="1" outlineLevel="2">
      <c r="A22" s="9"/>
      <c r="B22" s="19">
        <v>1.1499999999999999</v>
      </c>
      <c r="C22" s="45" t="s">
        <v>14</v>
      </c>
      <c r="D22" s="14" t="s">
        <v>33</v>
      </c>
      <c r="E22" s="10" t="s">
        <v>30</v>
      </c>
      <c r="F22" s="27">
        <v>2</v>
      </c>
      <c r="G22" s="50"/>
      <c r="H22" s="13">
        <f t="shared" si="0"/>
        <v>0</v>
      </c>
    </row>
    <row r="23" spans="1:8" s="56" customFormat="1" ht="24" customHeight="1" outlineLevel="2">
      <c r="A23" s="9"/>
      <c r="B23" s="19">
        <v>1.1599999999999999</v>
      </c>
      <c r="C23" s="45" t="s">
        <v>20</v>
      </c>
      <c r="D23" s="14" t="s">
        <v>34</v>
      </c>
      <c r="E23" s="10" t="s">
        <v>30</v>
      </c>
      <c r="F23" s="27">
        <v>12</v>
      </c>
      <c r="G23" s="50"/>
      <c r="H23" s="13">
        <f t="shared" si="0"/>
        <v>0</v>
      </c>
    </row>
    <row r="24" spans="1:8" s="56" customFormat="1" ht="15" outlineLevel="2">
      <c r="A24" s="9"/>
      <c r="B24" s="20">
        <v>2</v>
      </c>
      <c r="C24" s="44"/>
      <c r="D24" s="20" t="s">
        <v>35</v>
      </c>
      <c r="E24" s="44"/>
      <c r="F24" s="44"/>
      <c r="G24" s="44"/>
      <c r="H24" s="44"/>
    </row>
    <row r="25" spans="1:8" s="56" customFormat="1" ht="24.75" outlineLevel="2">
      <c r="A25" s="9"/>
      <c r="B25" s="19">
        <v>2.0099999999999998</v>
      </c>
      <c r="C25" s="45" t="s">
        <v>20</v>
      </c>
      <c r="D25" s="14" t="s">
        <v>36</v>
      </c>
      <c r="E25" s="10" t="s">
        <v>16</v>
      </c>
      <c r="F25" s="27">
        <v>3</v>
      </c>
      <c r="G25" s="50"/>
      <c r="H25" s="13">
        <f t="shared" si="0"/>
        <v>0</v>
      </c>
    </row>
    <row r="26" spans="1:8" s="56" customFormat="1" ht="38.25" customHeight="1" outlineLevel="2">
      <c r="A26" s="9"/>
      <c r="B26" s="19">
        <v>2.02</v>
      </c>
      <c r="C26" s="45" t="s">
        <v>20</v>
      </c>
      <c r="D26" s="14" t="s">
        <v>37</v>
      </c>
      <c r="E26" s="10" t="s">
        <v>16</v>
      </c>
      <c r="F26" s="27">
        <v>3</v>
      </c>
      <c r="G26" s="50"/>
      <c r="H26" s="13">
        <f t="shared" si="0"/>
        <v>0</v>
      </c>
    </row>
    <row r="27" spans="1:8" s="56" customFormat="1" ht="58.5" customHeight="1" outlineLevel="2">
      <c r="A27" s="9"/>
      <c r="B27" s="19">
        <v>2.0299999999999998</v>
      </c>
      <c r="C27" s="45" t="s">
        <v>20</v>
      </c>
      <c r="D27" s="14" t="s">
        <v>38</v>
      </c>
      <c r="E27" s="10" t="s">
        <v>16</v>
      </c>
      <c r="F27" s="27">
        <v>1</v>
      </c>
      <c r="G27" s="50"/>
      <c r="H27" s="13">
        <f t="shared" si="0"/>
        <v>0</v>
      </c>
    </row>
    <row r="28" spans="1:8" s="56" customFormat="1" ht="24.75" outlineLevel="2">
      <c r="A28" s="9"/>
      <c r="B28" s="19">
        <v>2.04</v>
      </c>
      <c r="C28" s="45" t="s">
        <v>20</v>
      </c>
      <c r="D28" s="14" t="s">
        <v>39</v>
      </c>
      <c r="E28" s="10" t="s">
        <v>16</v>
      </c>
      <c r="F28" s="27">
        <v>1</v>
      </c>
      <c r="G28" s="50"/>
      <c r="H28" s="13">
        <f t="shared" si="0"/>
        <v>0</v>
      </c>
    </row>
    <row r="29" spans="1:8" s="56" customFormat="1" ht="50.25" customHeight="1" outlineLevel="2">
      <c r="A29" s="9"/>
      <c r="B29" s="19">
        <v>2.0499999999999998</v>
      </c>
      <c r="C29" s="45" t="s">
        <v>14</v>
      </c>
      <c r="D29" s="14" t="s">
        <v>40</v>
      </c>
      <c r="E29" s="10" t="s">
        <v>16</v>
      </c>
      <c r="F29" s="27">
        <v>1</v>
      </c>
      <c r="G29" s="50"/>
      <c r="H29" s="13">
        <f t="shared" si="0"/>
        <v>0</v>
      </c>
    </row>
    <row r="30" spans="1:8" s="56" customFormat="1" ht="36.75" outlineLevel="2">
      <c r="A30" s="9"/>
      <c r="B30" s="19">
        <v>2.06</v>
      </c>
      <c r="C30" s="45" t="s">
        <v>14</v>
      </c>
      <c r="D30" s="14" t="s">
        <v>41</v>
      </c>
      <c r="E30" s="10" t="s">
        <v>16</v>
      </c>
      <c r="F30" s="27">
        <v>1</v>
      </c>
      <c r="G30" s="50"/>
      <c r="H30" s="13">
        <f t="shared" si="0"/>
        <v>0</v>
      </c>
    </row>
    <row r="31" spans="1:8" s="56" customFormat="1" ht="50.45" customHeight="1" outlineLevel="2">
      <c r="A31" s="9"/>
      <c r="B31" s="19">
        <v>2.0699999999999998</v>
      </c>
      <c r="C31" s="45" t="s">
        <v>14</v>
      </c>
      <c r="D31" s="14" t="s">
        <v>42</v>
      </c>
      <c r="E31" s="10" t="s">
        <v>16</v>
      </c>
      <c r="F31" s="27">
        <v>1</v>
      </c>
      <c r="G31" s="50"/>
      <c r="H31" s="13">
        <f t="shared" si="0"/>
        <v>0</v>
      </c>
    </row>
    <row r="32" spans="1:8" s="56" customFormat="1" ht="27" customHeight="1" outlineLevel="2">
      <c r="A32" s="9"/>
      <c r="B32" s="19">
        <v>2.08</v>
      </c>
      <c r="C32" s="45" t="s">
        <v>14</v>
      </c>
      <c r="D32" s="14" t="s">
        <v>43</v>
      </c>
      <c r="E32" s="10" t="s">
        <v>16</v>
      </c>
      <c r="F32" s="27">
        <v>2</v>
      </c>
      <c r="G32" s="50"/>
      <c r="H32" s="13">
        <f t="shared" si="0"/>
        <v>0</v>
      </c>
    </row>
    <row r="33" spans="1:8" s="56" customFormat="1" ht="24.6" customHeight="1" outlineLevel="2">
      <c r="A33" s="9"/>
      <c r="B33" s="20">
        <v>3</v>
      </c>
      <c r="C33" s="44"/>
      <c r="D33" s="20" t="s">
        <v>44</v>
      </c>
      <c r="E33" s="44"/>
      <c r="F33" s="44"/>
      <c r="G33" s="44"/>
      <c r="H33" s="44"/>
    </row>
    <row r="34" spans="1:8" s="56" customFormat="1" ht="32.25" customHeight="1" outlineLevel="2">
      <c r="A34" s="9"/>
      <c r="B34" s="21">
        <v>3.01</v>
      </c>
      <c r="C34" s="46" t="s">
        <v>14</v>
      </c>
      <c r="D34" s="64" t="s">
        <v>45</v>
      </c>
      <c r="E34" s="10" t="s">
        <v>16</v>
      </c>
      <c r="F34" s="57">
        <v>1</v>
      </c>
      <c r="G34" s="50"/>
      <c r="H34" s="13">
        <f t="shared" si="0"/>
        <v>0</v>
      </c>
    </row>
    <row r="35" spans="1:8" s="56" customFormat="1" ht="34.15" customHeight="1" outlineLevel="2">
      <c r="A35" s="9"/>
      <c r="B35" s="21">
        <v>3.02</v>
      </c>
      <c r="C35" s="46" t="s">
        <v>14</v>
      </c>
      <c r="D35" s="64" t="s">
        <v>46</v>
      </c>
      <c r="E35" s="10" t="s">
        <v>16</v>
      </c>
      <c r="F35" s="57">
        <v>1</v>
      </c>
      <c r="G35" s="50"/>
      <c r="H35" s="13">
        <f t="shared" si="0"/>
        <v>0</v>
      </c>
    </row>
    <row r="36" spans="1:8" ht="32.25" customHeight="1">
      <c r="A36" s="9"/>
      <c r="B36" s="21">
        <v>3.03</v>
      </c>
      <c r="C36" s="46" t="s">
        <v>20</v>
      </c>
      <c r="D36" s="64" t="s">
        <v>47</v>
      </c>
      <c r="E36" s="10" t="s">
        <v>16</v>
      </c>
      <c r="F36" s="57">
        <v>5</v>
      </c>
      <c r="G36" s="50"/>
      <c r="H36" s="13">
        <f t="shared" si="0"/>
        <v>0</v>
      </c>
    </row>
    <row r="37" spans="1:8" ht="30.75" customHeight="1">
      <c r="A37" s="9"/>
      <c r="B37" s="21">
        <v>3.04</v>
      </c>
      <c r="C37" s="46" t="s">
        <v>14</v>
      </c>
      <c r="D37" s="64" t="s">
        <v>48</v>
      </c>
      <c r="E37" s="10" t="s">
        <v>16</v>
      </c>
      <c r="F37" s="57">
        <v>1</v>
      </c>
      <c r="G37" s="50"/>
      <c r="H37" s="13">
        <f t="shared" si="0"/>
        <v>0</v>
      </c>
    </row>
    <row r="38" spans="1:8" ht="31.5" customHeight="1">
      <c r="A38" s="9"/>
      <c r="B38" s="21">
        <v>3.05</v>
      </c>
      <c r="C38" s="46" t="s">
        <v>14</v>
      </c>
      <c r="D38" s="64" t="s">
        <v>49</v>
      </c>
      <c r="E38" s="10" t="s">
        <v>16</v>
      </c>
      <c r="F38" s="57">
        <v>1</v>
      </c>
      <c r="G38" s="50"/>
      <c r="H38" s="13">
        <f t="shared" si="0"/>
        <v>0</v>
      </c>
    </row>
    <row r="39" spans="1:8" ht="23.25" customHeight="1">
      <c r="A39" s="9"/>
      <c r="B39" s="21">
        <v>3.06</v>
      </c>
      <c r="C39" s="46" t="s">
        <v>14</v>
      </c>
      <c r="D39" s="64" t="s">
        <v>50</v>
      </c>
      <c r="E39" s="10" t="s">
        <v>16</v>
      </c>
      <c r="F39" s="57">
        <v>1</v>
      </c>
      <c r="G39" s="50"/>
      <c r="H39" s="13">
        <f t="shared" si="0"/>
        <v>0</v>
      </c>
    </row>
    <row r="40" spans="1:8" ht="26.25" customHeight="1">
      <c r="A40" s="9"/>
      <c r="B40" s="21">
        <v>3.07</v>
      </c>
      <c r="C40" s="46" t="s">
        <v>20</v>
      </c>
      <c r="D40" s="64" t="s">
        <v>51</v>
      </c>
      <c r="E40" s="10" t="s">
        <v>16</v>
      </c>
      <c r="F40" s="57">
        <v>3</v>
      </c>
      <c r="G40" s="50"/>
      <c r="H40" s="13">
        <f t="shared" si="0"/>
        <v>0</v>
      </c>
    </row>
    <row r="41" spans="1:8" ht="21.75" customHeight="1">
      <c r="A41" s="9"/>
      <c r="B41" s="21">
        <v>3.08</v>
      </c>
      <c r="C41" s="46" t="s">
        <v>14</v>
      </c>
      <c r="D41" s="64" t="s">
        <v>52</v>
      </c>
      <c r="E41" s="10" t="s">
        <v>16</v>
      </c>
      <c r="F41" s="57">
        <v>1</v>
      </c>
      <c r="G41" s="50"/>
      <c r="H41" s="13">
        <f t="shared" si="0"/>
        <v>0</v>
      </c>
    </row>
    <row r="42" spans="1:8" ht="19.5" customHeight="1">
      <c r="A42" s="9"/>
      <c r="B42" s="21">
        <v>3.09</v>
      </c>
      <c r="C42" s="46" t="s">
        <v>20</v>
      </c>
      <c r="D42" s="64" t="s">
        <v>53</v>
      </c>
      <c r="E42" s="10" t="s">
        <v>16</v>
      </c>
      <c r="F42" s="57">
        <v>2</v>
      </c>
      <c r="G42" s="50"/>
      <c r="H42" s="13">
        <f t="shared" si="0"/>
        <v>0</v>
      </c>
    </row>
    <row r="43" spans="1:8" ht="19.5" customHeight="1">
      <c r="A43" s="9"/>
      <c r="B43" s="65">
        <v>3.1</v>
      </c>
      <c r="C43" s="46" t="s">
        <v>20</v>
      </c>
      <c r="D43" s="64" t="s">
        <v>54</v>
      </c>
      <c r="E43" s="10" t="s">
        <v>16</v>
      </c>
      <c r="F43" s="57">
        <v>2</v>
      </c>
      <c r="G43" s="50"/>
      <c r="H43" s="13">
        <f t="shared" si="0"/>
        <v>0</v>
      </c>
    </row>
    <row r="44" spans="1:8" ht="19.5" customHeight="1">
      <c r="A44" s="9"/>
      <c r="B44" s="21">
        <v>3.11</v>
      </c>
      <c r="C44" s="46" t="s">
        <v>20</v>
      </c>
      <c r="D44" s="64" t="s">
        <v>55</v>
      </c>
      <c r="E44" s="10" t="s">
        <v>16</v>
      </c>
      <c r="F44" s="57">
        <v>2</v>
      </c>
      <c r="G44" s="50"/>
      <c r="H44" s="13">
        <f t="shared" si="0"/>
        <v>0</v>
      </c>
    </row>
    <row r="45" spans="1:8" ht="15" customHeight="1">
      <c r="A45" s="9"/>
      <c r="B45" s="21">
        <v>3.12</v>
      </c>
      <c r="C45" s="46" t="s">
        <v>14</v>
      </c>
      <c r="D45" s="64" t="s">
        <v>56</v>
      </c>
      <c r="E45" s="10" t="s">
        <v>16</v>
      </c>
      <c r="F45" s="57">
        <v>1</v>
      </c>
      <c r="G45" s="50"/>
      <c r="H45" s="13">
        <f t="shared" si="0"/>
        <v>0</v>
      </c>
    </row>
    <row r="46" spans="1:8" ht="15" customHeight="1">
      <c r="A46" s="9"/>
      <c r="B46" s="21">
        <v>3.13</v>
      </c>
      <c r="C46" s="46" t="s">
        <v>14</v>
      </c>
      <c r="D46" s="64" t="s">
        <v>57</v>
      </c>
      <c r="E46" s="10" t="s">
        <v>16</v>
      </c>
      <c r="F46" s="57">
        <v>1</v>
      </c>
      <c r="G46" s="50"/>
      <c r="H46" s="13">
        <f t="shared" si="0"/>
        <v>0</v>
      </c>
    </row>
    <row r="47" spans="1:8" ht="15.75">
      <c r="A47" s="9"/>
      <c r="B47" s="21">
        <v>3.14</v>
      </c>
      <c r="C47" s="46" t="s">
        <v>14</v>
      </c>
      <c r="D47" s="64" t="s">
        <v>58</v>
      </c>
      <c r="E47" s="10" t="s">
        <v>16</v>
      </c>
      <c r="F47" s="57">
        <v>1</v>
      </c>
      <c r="G47" s="50"/>
      <c r="H47" s="13">
        <f t="shared" si="0"/>
        <v>0</v>
      </c>
    </row>
    <row r="48" spans="1:8" ht="15.75">
      <c r="A48" s="9"/>
      <c r="B48" s="21">
        <v>3.15</v>
      </c>
      <c r="C48" s="46" t="s">
        <v>14</v>
      </c>
      <c r="D48" s="64" t="s">
        <v>59</v>
      </c>
      <c r="E48" s="10" t="s">
        <v>16</v>
      </c>
      <c r="F48" s="57">
        <v>1</v>
      </c>
      <c r="G48" s="50"/>
      <c r="H48" s="13">
        <f t="shared" si="0"/>
        <v>0</v>
      </c>
    </row>
    <row r="49" spans="1:8" ht="15.75">
      <c r="A49" s="9"/>
      <c r="B49" s="21">
        <v>3.16</v>
      </c>
      <c r="C49" s="46" t="s">
        <v>14</v>
      </c>
      <c r="D49" s="64" t="s">
        <v>60</v>
      </c>
      <c r="E49" s="10" t="s">
        <v>16</v>
      </c>
      <c r="F49" s="57">
        <v>1</v>
      </c>
      <c r="G49" s="50"/>
      <c r="H49" s="13">
        <f t="shared" si="0"/>
        <v>0</v>
      </c>
    </row>
    <row r="50" spans="1:8" ht="15.75">
      <c r="A50" s="9"/>
      <c r="B50" s="21">
        <v>3.17</v>
      </c>
      <c r="C50" s="46" t="s">
        <v>14</v>
      </c>
      <c r="D50" s="64" t="s">
        <v>61</v>
      </c>
      <c r="E50" s="10" t="s">
        <v>16</v>
      </c>
      <c r="F50" s="57">
        <v>1</v>
      </c>
      <c r="G50" s="50"/>
      <c r="H50" s="13">
        <f t="shared" si="0"/>
        <v>0</v>
      </c>
    </row>
    <row r="51" spans="1:8" ht="19.5" customHeight="1">
      <c r="A51" s="9"/>
      <c r="B51" s="21">
        <v>3.18</v>
      </c>
      <c r="C51" s="46" t="s">
        <v>20</v>
      </c>
      <c r="D51" s="64" t="s">
        <v>62</v>
      </c>
      <c r="E51" s="10" t="s">
        <v>16</v>
      </c>
      <c r="F51" s="57">
        <v>3</v>
      </c>
      <c r="G51" s="50"/>
      <c r="H51" s="13">
        <f t="shared" si="0"/>
        <v>0</v>
      </c>
    </row>
    <row r="52" spans="1:8" ht="31.5" customHeight="1">
      <c r="A52" s="9"/>
      <c r="B52" s="21">
        <v>3.19</v>
      </c>
      <c r="C52" s="46" t="s">
        <v>20</v>
      </c>
      <c r="D52" s="64" t="s">
        <v>63</v>
      </c>
      <c r="E52" s="10" t="s">
        <v>16</v>
      </c>
      <c r="F52" s="57">
        <v>2</v>
      </c>
      <c r="G52" s="50"/>
      <c r="H52" s="13">
        <f t="shared" si="0"/>
        <v>0</v>
      </c>
    </row>
    <row r="53" spans="1:8" ht="18" customHeight="1">
      <c r="A53" s="9"/>
      <c r="B53" s="65">
        <v>3.2</v>
      </c>
      <c r="C53" s="46" t="s">
        <v>20</v>
      </c>
      <c r="D53" s="64" t="s">
        <v>64</v>
      </c>
      <c r="E53" s="10" t="s">
        <v>16</v>
      </c>
      <c r="F53" s="57">
        <v>2</v>
      </c>
      <c r="G53" s="50"/>
      <c r="H53" s="13">
        <f t="shared" si="0"/>
        <v>0</v>
      </c>
    </row>
    <row r="54" spans="1:8" ht="19.899999999999999" customHeight="1">
      <c r="A54" s="9"/>
      <c r="B54" s="20">
        <v>4</v>
      </c>
      <c r="C54" s="44"/>
      <c r="D54" s="20" t="s">
        <v>65</v>
      </c>
      <c r="E54" s="44"/>
      <c r="F54" s="44"/>
      <c r="G54" s="44"/>
      <c r="H54" s="44"/>
    </row>
    <row r="55" spans="1:8" ht="24.75">
      <c r="A55" s="9"/>
      <c r="B55" s="19">
        <f t="shared" ref="B55:B61" si="1">B54+0.01</f>
        <v>4.01</v>
      </c>
      <c r="C55" s="45" t="s">
        <v>14</v>
      </c>
      <c r="D55" s="14" t="s">
        <v>66</v>
      </c>
      <c r="E55" s="10" t="s">
        <v>16</v>
      </c>
      <c r="F55" s="27">
        <v>1</v>
      </c>
      <c r="G55" s="50"/>
      <c r="H55" s="13">
        <f t="shared" si="0"/>
        <v>0</v>
      </c>
    </row>
    <row r="56" spans="1:8" ht="24.75">
      <c r="A56" s="9"/>
      <c r="B56" s="19">
        <f t="shared" si="1"/>
        <v>4.0199999999999996</v>
      </c>
      <c r="C56" s="45" t="s">
        <v>20</v>
      </c>
      <c r="D56" s="14" t="s">
        <v>67</v>
      </c>
      <c r="E56" s="10" t="s">
        <v>16</v>
      </c>
      <c r="F56" s="27">
        <v>2</v>
      </c>
      <c r="G56" s="50"/>
      <c r="H56" s="13">
        <f t="shared" si="0"/>
        <v>0</v>
      </c>
    </row>
    <row r="57" spans="1:8" ht="24.75">
      <c r="A57" s="9"/>
      <c r="B57" s="19">
        <f t="shared" si="1"/>
        <v>4.0299999999999994</v>
      </c>
      <c r="C57" s="45" t="s">
        <v>20</v>
      </c>
      <c r="D57" s="14" t="s">
        <v>68</v>
      </c>
      <c r="E57" s="10" t="s">
        <v>16</v>
      </c>
      <c r="F57" s="27">
        <v>3</v>
      </c>
      <c r="G57" s="50"/>
      <c r="H57" s="13">
        <f t="shared" si="0"/>
        <v>0</v>
      </c>
    </row>
    <row r="58" spans="1:8" ht="24.75">
      <c r="A58" s="9"/>
      <c r="B58" s="19">
        <f t="shared" si="1"/>
        <v>4.0399999999999991</v>
      </c>
      <c r="C58" s="45" t="s">
        <v>14</v>
      </c>
      <c r="D58" s="14" t="s">
        <v>69</v>
      </c>
      <c r="E58" s="10" t="s">
        <v>16</v>
      </c>
      <c r="F58" s="27">
        <v>1</v>
      </c>
      <c r="G58" s="50"/>
      <c r="H58" s="13">
        <f t="shared" si="0"/>
        <v>0</v>
      </c>
    </row>
    <row r="59" spans="1:8" ht="24.75">
      <c r="A59" s="9"/>
      <c r="B59" s="19">
        <f t="shared" si="1"/>
        <v>4.0499999999999989</v>
      </c>
      <c r="C59" s="45" t="s">
        <v>20</v>
      </c>
      <c r="D59" s="14" t="s">
        <v>70</v>
      </c>
      <c r="E59" s="10" t="s">
        <v>16</v>
      </c>
      <c r="F59" s="27">
        <v>5</v>
      </c>
      <c r="G59" s="50"/>
      <c r="H59" s="13">
        <f t="shared" si="0"/>
        <v>0</v>
      </c>
    </row>
    <row r="60" spans="1:8" ht="24.75">
      <c r="A60" s="9"/>
      <c r="B60" s="19">
        <f t="shared" si="1"/>
        <v>4.0599999999999987</v>
      </c>
      <c r="C60" s="45" t="s">
        <v>14</v>
      </c>
      <c r="D60" s="14" t="s">
        <v>71</v>
      </c>
      <c r="E60" s="10" t="s">
        <v>16</v>
      </c>
      <c r="F60" s="27">
        <v>1</v>
      </c>
      <c r="G60" s="50"/>
      <c r="H60" s="13">
        <f t="shared" si="0"/>
        <v>0</v>
      </c>
    </row>
    <row r="61" spans="1:8" ht="15.75">
      <c r="A61" s="9"/>
      <c r="B61" s="19">
        <f t="shared" si="1"/>
        <v>4.0699999999999985</v>
      </c>
      <c r="C61" s="45" t="s">
        <v>20</v>
      </c>
      <c r="D61" s="14" t="s">
        <v>72</v>
      </c>
      <c r="E61" s="10" t="s">
        <v>16</v>
      </c>
      <c r="F61" s="27">
        <v>3</v>
      </c>
      <c r="G61" s="50"/>
      <c r="H61" s="13">
        <f t="shared" si="0"/>
        <v>0</v>
      </c>
    </row>
    <row r="62" spans="1:8" ht="22.15" customHeight="1">
      <c r="A62" s="9"/>
      <c r="B62" s="20">
        <v>5</v>
      </c>
      <c r="C62" s="44"/>
      <c r="D62" s="20" t="s">
        <v>73</v>
      </c>
      <c r="E62" s="44"/>
      <c r="F62" s="44"/>
      <c r="G62" s="44"/>
      <c r="H62" s="13">
        <f t="shared" si="0"/>
        <v>0</v>
      </c>
    </row>
    <row r="63" spans="1:8" ht="40.5" customHeight="1">
      <c r="A63" s="9"/>
      <c r="B63" s="19">
        <f t="shared" ref="B63:B70" si="2">B62+0.01</f>
        <v>5.01</v>
      </c>
      <c r="C63" s="45" t="s">
        <v>14</v>
      </c>
      <c r="D63" s="14" t="s">
        <v>74</v>
      </c>
      <c r="E63" s="10" t="s">
        <v>16</v>
      </c>
      <c r="F63" s="27">
        <v>1</v>
      </c>
      <c r="G63" s="50"/>
      <c r="H63" s="13">
        <f t="shared" si="0"/>
        <v>0</v>
      </c>
    </row>
    <row r="64" spans="1:8" ht="24.75">
      <c r="A64" s="9"/>
      <c r="B64" s="19">
        <f t="shared" si="2"/>
        <v>5.0199999999999996</v>
      </c>
      <c r="C64" s="45" t="s">
        <v>14</v>
      </c>
      <c r="D64" s="14" t="s">
        <v>75</v>
      </c>
      <c r="E64" s="10" t="s">
        <v>16</v>
      </c>
      <c r="F64" s="27">
        <v>1</v>
      </c>
      <c r="G64" s="50"/>
      <c r="H64" s="13">
        <f t="shared" si="0"/>
        <v>0</v>
      </c>
    </row>
    <row r="65" spans="1:8" ht="15.75">
      <c r="A65" s="9"/>
      <c r="B65" s="19">
        <f t="shared" si="2"/>
        <v>5.0299999999999994</v>
      </c>
      <c r="C65" s="45" t="s">
        <v>14</v>
      </c>
      <c r="D65" s="14" t="s">
        <v>76</v>
      </c>
      <c r="E65" s="10" t="s">
        <v>16</v>
      </c>
      <c r="F65" s="27">
        <v>1</v>
      </c>
      <c r="G65" s="50"/>
      <c r="H65" s="13">
        <f t="shared" si="0"/>
        <v>0</v>
      </c>
    </row>
    <row r="66" spans="1:8" ht="24.75">
      <c r="A66" s="9"/>
      <c r="B66" s="19">
        <f t="shared" si="2"/>
        <v>5.0399999999999991</v>
      </c>
      <c r="C66" s="45" t="s">
        <v>14</v>
      </c>
      <c r="D66" s="14" t="s">
        <v>77</v>
      </c>
      <c r="E66" s="10" t="s">
        <v>16</v>
      </c>
      <c r="F66" s="27">
        <v>1</v>
      </c>
      <c r="G66" s="50"/>
      <c r="H66" s="13">
        <f t="shared" si="0"/>
        <v>0</v>
      </c>
    </row>
    <row r="67" spans="1:8" ht="24.75">
      <c r="A67" s="9"/>
      <c r="B67" s="19">
        <f t="shared" si="2"/>
        <v>5.0499999999999989</v>
      </c>
      <c r="C67" s="45" t="s">
        <v>14</v>
      </c>
      <c r="D67" s="14" t="s">
        <v>78</v>
      </c>
      <c r="E67" s="10" t="s">
        <v>16</v>
      </c>
      <c r="F67" s="27">
        <v>1</v>
      </c>
      <c r="G67" s="50"/>
      <c r="H67" s="13">
        <f t="shared" si="0"/>
        <v>0</v>
      </c>
    </row>
    <row r="68" spans="1:8" ht="24.75">
      <c r="A68" s="9"/>
      <c r="B68" s="19">
        <f t="shared" si="2"/>
        <v>5.0599999999999987</v>
      </c>
      <c r="C68" s="45" t="s">
        <v>14</v>
      </c>
      <c r="D68" s="14" t="s">
        <v>79</v>
      </c>
      <c r="E68" s="10" t="s">
        <v>16</v>
      </c>
      <c r="F68" s="27">
        <v>1</v>
      </c>
      <c r="G68" s="50"/>
      <c r="H68" s="13">
        <f t="shared" si="0"/>
        <v>0</v>
      </c>
    </row>
    <row r="69" spans="1:8" ht="24.75">
      <c r="A69" s="9"/>
      <c r="B69" s="19">
        <f t="shared" si="2"/>
        <v>5.0699999999999985</v>
      </c>
      <c r="C69" s="45" t="s">
        <v>14</v>
      </c>
      <c r="D69" s="14" t="s">
        <v>80</v>
      </c>
      <c r="E69" s="10" t="s">
        <v>16</v>
      </c>
      <c r="F69" s="27">
        <v>1</v>
      </c>
      <c r="G69" s="50"/>
      <c r="H69" s="13">
        <f t="shared" si="0"/>
        <v>0</v>
      </c>
    </row>
    <row r="70" spans="1:8" ht="24.75">
      <c r="A70" s="9"/>
      <c r="B70" s="19">
        <f t="shared" si="2"/>
        <v>5.0799999999999983</v>
      </c>
      <c r="C70" s="45" t="s">
        <v>14</v>
      </c>
      <c r="D70" s="14" t="s">
        <v>81</v>
      </c>
      <c r="E70" s="10" t="s">
        <v>16</v>
      </c>
      <c r="F70" s="27">
        <v>2</v>
      </c>
      <c r="G70" s="50"/>
      <c r="H70" s="13">
        <f t="shared" si="0"/>
        <v>0</v>
      </c>
    </row>
    <row r="71" spans="1:8" ht="24.75">
      <c r="A71" s="9"/>
      <c r="B71" s="19">
        <v>5.09</v>
      </c>
      <c r="C71" s="45" t="s">
        <v>20</v>
      </c>
      <c r="D71" s="14" t="s">
        <v>82</v>
      </c>
      <c r="E71" s="10" t="s">
        <v>16</v>
      </c>
      <c r="F71" s="27">
        <v>3</v>
      </c>
      <c r="G71" s="50"/>
      <c r="H71" s="13">
        <f t="shared" si="0"/>
        <v>0</v>
      </c>
    </row>
    <row r="72" spans="1:8" ht="19.899999999999999" customHeight="1">
      <c r="A72" s="9"/>
      <c r="B72" s="20">
        <v>6</v>
      </c>
      <c r="C72" s="44"/>
      <c r="D72" s="20" t="s">
        <v>83</v>
      </c>
      <c r="E72" s="44"/>
      <c r="F72" s="44"/>
      <c r="G72" s="44"/>
      <c r="H72" s="13">
        <f t="shared" si="0"/>
        <v>0</v>
      </c>
    </row>
    <row r="73" spans="1:8" ht="15.75">
      <c r="A73" s="9"/>
      <c r="B73" s="19">
        <f>B72+0.01</f>
        <v>6.01</v>
      </c>
      <c r="C73" s="45" t="s">
        <v>14</v>
      </c>
      <c r="D73" s="14" t="s">
        <v>84</v>
      </c>
      <c r="E73" s="10" t="s">
        <v>16</v>
      </c>
      <c r="F73" s="27">
        <v>1</v>
      </c>
      <c r="G73" s="50"/>
      <c r="H73" s="13">
        <f t="shared" ref="H73:H78" si="3">ROUND(F73*G73,0)</f>
        <v>0</v>
      </c>
    </row>
    <row r="74" spans="1:8" ht="19.899999999999999" customHeight="1">
      <c r="A74" s="9"/>
      <c r="B74" s="20">
        <v>7</v>
      </c>
      <c r="C74" s="44"/>
      <c r="D74" s="20" t="s">
        <v>85</v>
      </c>
      <c r="E74" s="44"/>
      <c r="F74" s="44"/>
      <c r="G74" s="44"/>
      <c r="H74" s="13">
        <f t="shared" si="3"/>
        <v>0</v>
      </c>
    </row>
    <row r="75" spans="1:8" ht="33" customHeight="1">
      <c r="A75" s="9"/>
      <c r="B75" s="19">
        <v>7.01</v>
      </c>
      <c r="C75" s="45" t="s">
        <v>20</v>
      </c>
      <c r="D75" s="14" t="s">
        <v>86</v>
      </c>
      <c r="E75" s="10" t="s">
        <v>16</v>
      </c>
      <c r="F75" s="27">
        <v>2</v>
      </c>
      <c r="G75" s="50"/>
      <c r="H75" s="13">
        <f t="shared" si="3"/>
        <v>0</v>
      </c>
    </row>
    <row r="76" spans="1:8" ht="15.75">
      <c r="A76" s="9"/>
      <c r="B76" s="19">
        <v>7.02</v>
      </c>
      <c r="C76" s="45" t="s">
        <v>14</v>
      </c>
      <c r="D76" s="14" t="s">
        <v>87</v>
      </c>
      <c r="E76" s="10" t="s">
        <v>16</v>
      </c>
      <c r="F76" s="27">
        <v>1</v>
      </c>
      <c r="G76" s="50"/>
      <c r="H76" s="13">
        <f t="shared" si="3"/>
        <v>0</v>
      </c>
    </row>
    <row r="77" spans="1:8" ht="15.75">
      <c r="A77" s="9"/>
      <c r="B77" s="19">
        <v>7.03</v>
      </c>
      <c r="C77" s="45" t="s">
        <v>20</v>
      </c>
      <c r="D77" s="14" t="s">
        <v>88</v>
      </c>
      <c r="E77" s="10" t="s">
        <v>16</v>
      </c>
      <c r="F77" s="27">
        <v>6</v>
      </c>
      <c r="G77" s="50"/>
      <c r="H77" s="13">
        <f t="shared" si="3"/>
        <v>0</v>
      </c>
    </row>
    <row r="78" spans="1:8" ht="15.75">
      <c r="A78" s="9"/>
      <c r="B78" s="19">
        <v>7.04</v>
      </c>
      <c r="C78" s="45" t="s">
        <v>14</v>
      </c>
      <c r="D78" s="14" t="s">
        <v>89</v>
      </c>
      <c r="E78" s="10" t="s">
        <v>16</v>
      </c>
      <c r="F78" s="27">
        <v>1</v>
      </c>
      <c r="G78" s="50"/>
      <c r="H78" s="13">
        <f t="shared" si="3"/>
        <v>0</v>
      </c>
    </row>
    <row r="79" spans="1:8">
      <c r="A79" s="9"/>
      <c r="B79" s="72"/>
      <c r="C79" s="73"/>
      <c r="D79" s="17" t="s">
        <v>90</v>
      </c>
      <c r="E79" s="10"/>
      <c r="F79" s="10"/>
      <c r="G79" s="13"/>
      <c r="H79" s="51">
        <f>SUM(H8:H78)</f>
        <v>0</v>
      </c>
    </row>
    <row r="80" spans="1:8">
      <c r="A80" s="9"/>
      <c r="B80" s="74"/>
      <c r="C80" s="75"/>
      <c r="D80" s="17" t="s">
        <v>91</v>
      </c>
      <c r="E80" s="10"/>
      <c r="F80" s="10"/>
      <c r="G80" s="60">
        <v>12</v>
      </c>
      <c r="H80" s="42">
        <f>H79*G80</f>
        <v>0</v>
      </c>
    </row>
    <row r="81" spans="1:8">
      <c r="A81" s="9"/>
      <c r="B81" s="76"/>
      <c r="C81" s="77"/>
      <c r="D81" s="18" t="s">
        <v>92</v>
      </c>
      <c r="E81" s="11"/>
      <c r="F81" s="11"/>
      <c r="G81" s="12"/>
      <c r="H81" s="12"/>
    </row>
    <row r="82" spans="1:8" ht="26.45">
      <c r="A82" s="9"/>
      <c r="B82" s="74"/>
      <c r="C82" s="75"/>
      <c r="D82" s="14" t="s">
        <v>93</v>
      </c>
      <c r="E82" s="27" t="s">
        <v>94</v>
      </c>
      <c r="F82" s="27">
        <v>1</v>
      </c>
      <c r="G82" s="62">
        <f>'LISTA DE REPUESTOS'!H70</f>
        <v>0</v>
      </c>
      <c r="H82" s="63">
        <f>+G82*F82</f>
        <v>0</v>
      </c>
    </row>
    <row r="83" spans="1:8">
      <c r="A83" s="9"/>
      <c r="B83" s="74"/>
      <c r="C83" s="75"/>
      <c r="D83" s="17" t="s">
        <v>95</v>
      </c>
      <c r="E83" s="10"/>
      <c r="F83" s="10"/>
      <c r="G83" s="13"/>
      <c r="H83" s="12">
        <f>H82+H80</f>
        <v>0</v>
      </c>
    </row>
    <row r="84" spans="1:8">
      <c r="A84" s="9"/>
      <c r="B84" s="74"/>
      <c r="C84" s="75"/>
      <c r="D84" s="17" t="s">
        <v>96</v>
      </c>
      <c r="E84" s="15">
        <v>0.19</v>
      </c>
      <c r="F84" s="10"/>
      <c r="G84" s="13"/>
      <c r="H84" s="12">
        <f>+H83*E84</f>
        <v>0</v>
      </c>
    </row>
    <row r="85" spans="1:8" ht="22.5" customHeight="1">
      <c r="A85" s="9"/>
      <c r="B85" s="78"/>
      <c r="C85" s="79"/>
      <c r="D85" s="17" t="s">
        <v>97</v>
      </c>
      <c r="E85" s="10"/>
      <c r="F85" s="10"/>
      <c r="G85" s="13"/>
      <c r="H85" s="49">
        <f>+H84+H83</f>
        <v>0</v>
      </c>
    </row>
    <row r="86" spans="1:8" ht="13.9" thickBot="1"/>
    <row r="87" spans="1:8" ht="41.45" customHeight="1">
      <c r="B87" s="130" t="s">
        <v>98</v>
      </c>
      <c r="C87" s="131"/>
      <c r="D87" s="131"/>
      <c r="E87" s="131"/>
      <c r="F87" s="131"/>
      <c r="G87" s="131"/>
      <c r="H87" s="132"/>
    </row>
    <row r="89" spans="1:8">
      <c r="D89" s="7"/>
      <c r="E89" s="7"/>
      <c r="F89" s="7"/>
      <c r="G89" s="7"/>
      <c r="H89" s="7"/>
    </row>
    <row r="90" spans="1:8">
      <c r="D90" s="7"/>
      <c r="E90" s="7"/>
      <c r="F90" s="7"/>
      <c r="G90" s="7"/>
      <c r="H90" s="7"/>
    </row>
    <row r="91" spans="1:8">
      <c r="D91" s="7"/>
      <c r="E91" s="7"/>
      <c r="F91" s="7"/>
      <c r="G91" s="7"/>
      <c r="H91" s="7"/>
    </row>
    <row r="92" spans="1:8">
      <c r="D92" s="7"/>
      <c r="E92" s="7"/>
      <c r="F92" s="7"/>
      <c r="G92" s="7"/>
      <c r="H92" s="7"/>
    </row>
    <row r="93" spans="1:8">
      <c r="D93" s="7"/>
      <c r="E93" s="7"/>
      <c r="F93" s="7"/>
      <c r="G93" s="7"/>
      <c r="H93" s="7"/>
    </row>
    <row r="94" spans="1:8">
      <c r="D94" s="7"/>
      <c r="E94" s="7"/>
      <c r="F94" s="7"/>
      <c r="G94" s="7"/>
      <c r="H94" s="7"/>
    </row>
  </sheetData>
  <autoFilter ref="A5:H85" xr:uid="{00000000-0001-0000-0000-000000000000}"/>
  <mergeCells count="3">
    <mergeCell ref="F2:H2"/>
    <mergeCell ref="B87:H87"/>
    <mergeCell ref="E3:G3"/>
  </mergeCells>
  <phoneticPr fontId="35" type="noConversion"/>
  <pageMargins left="0.70866141732283472" right="0.70866141732283472" top="0.74803149606299213" bottom="0.74803149606299213" header="0.31496062992125984" footer="0.31496062992125984"/>
  <pageSetup scale="78" fitToHeight="0" orientation="landscape" r:id="rId1"/>
  <headerFooter>
    <oddHeader>&amp;L&amp;D</oddHeader>
    <oddFooter xml:space="preserve">&amp;L&amp;"Swis721 LtCn BT,Normal"&amp;F
&amp;A&amp;C&amp;"Swis721 LtCn BT,Normal"&amp;Pde&amp;N&amp;R&amp;"Swis721 LtCn BT,Normal"Presupuesto de Mantenimiento:
Elaborado por : Miguel Santiago Sánchez Quintero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outlinePr summaryBelow="0" summaryRight="0"/>
    <pageSetUpPr fitToPage="1"/>
  </sheetPr>
  <dimension ref="A1:I85"/>
  <sheetViews>
    <sheetView showGridLines="0" topLeftCell="E1" zoomScale="90" zoomScaleNormal="90" zoomScaleSheetLayoutView="96" zoomScalePageLayoutView="110" workbookViewId="0">
      <selection activeCell="J1" sqref="J1"/>
    </sheetView>
  </sheetViews>
  <sheetFormatPr defaultColWidth="11.42578125" defaultRowHeight="13.15" outlineLevelRow="2"/>
  <cols>
    <col min="1" max="1" width="6.7109375" customWidth="1"/>
    <col min="2" max="3" width="8.85546875" style="1" customWidth="1"/>
    <col min="4" max="4" width="50.28515625" style="6" customWidth="1"/>
    <col min="5" max="5" width="23.140625" customWidth="1"/>
    <col min="6" max="6" width="16.42578125" customWidth="1"/>
    <col min="7" max="7" width="22.140625" customWidth="1"/>
    <col min="8" max="8" width="21" customWidth="1"/>
  </cols>
  <sheetData>
    <row r="1" spans="1:9" ht="54" customHeight="1" thickBot="1">
      <c r="B1" s="125"/>
      <c r="C1" s="125"/>
      <c r="D1" s="126"/>
      <c r="E1" s="126"/>
      <c r="F1" s="126"/>
      <c r="G1" s="126"/>
      <c r="H1" s="126"/>
    </row>
    <row r="2" spans="1:9" ht="67.900000000000006" customHeight="1" thickBot="1">
      <c r="B2" s="71"/>
      <c r="C2" s="70"/>
      <c r="D2" s="117" t="s">
        <v>0</v>
      </c>
      <c r="E2" s="118" t="s">
        <v>1</v>
      </c>
      <c r="F2" s="127" t="s">
        <v>99</v>
      </c>
      <c r="G2" s="128"/>
      <c r="H2" s="129"/>
    </row>
    <row r="3" spans="1:9" ht="23.25" customHeight="1" thickBot="1">
      <c r="B3" s="67"/>
      <c r="C3" s="68"/>
      <c r="D3" s="69"/>
      <c r="E3" s="133" t="s">
        <v>3</v>
      </c>
      <c r="F3" s="133"/>
      <c r="G3" s="133"/>
      <c r="H3" s="8">
        <f>H85</f>
        <v>0</v>
      </c>
    </row>
    <row r="4" spans="1:9" s="5" customFormat="1" ht="18" customHeight="1" thickBot="1">
      <c r="B4" s="121"/>
      <c r="C4" s="122"/>
      <c r="D4" s="123" t="s">
        <v>100</v>
      </c>
      <c r="E4" s="122"/>
      <c r="F4" s="122"/>
      <c r="G4" s="122"/>
      <c r="H4" s="124"/>
    </row>
    <row r="5" spans="1:9" s="5" customFormat="1" ht="15.6">
      <c r="B5" s="83" t="s">
        <v>5</v>
      </c>
      <c r="C5" s="54" t="s">
        <v>6</v>
      </c>
      <c r="D5" s="54" t="s">
        <v>7</v>
      </c>
      <c r="E5" s="54" t="s">
        <v>8</v>
      </c>
      <c r="F5" s="54" t="s">
        <v>9</v>
      </c>
      <c r="G5" s="54" t="s">
        <v>10</v>
      </c>
      <c r="H5" s="54" t="s">
        <v>11</v>
      </c>
    </row>
    <row r="6" spans="1:9" s="4" customFormat="1" outlineLevel="1">
      <c r="A6" s="9"/>
      <c r="B6" s="37"/>
      <c r="C6" s="47"/>
      <c r="D6" s="36" t="s">
        <v>101</v>
      </c>
      <c r="E6" s="35"/>
      <c r="F6" s="35"/>
      <c r="G6" s="34"/>
      <c r="H6" s="33"/>
      <c r="I6" s="9"/>
    </row>
    <row r="7" spans="1:9" s="3" customFormat="1" ht="27" customHeight="1" outlineLevel="2">
      <c r="A7" s="9">
        <v>1</v>
      </c>
      <c r="B7" s="38">
        <v>1</v>
      </c>
      <c r="C7" s="48" t="s">
        <v>17</v>
      </c>
      <c r="D7" s="31" t="s">
        <v>102</v>
      </c>
      <c r="E7" s="27" t="s">
        <v>30</v>
      </c>
      <c r="F7" s="27">
        <v>8</v>
      </c>
      <c r="G7" s="50"/>
      <c r="H7" s="26">
        <f>ROUND(F7*G7,0)</f>
        <v>0</v>
      </c>
      <c r="I7" s="9"/>
    </row>
    <row r="8" spans="1:9" s="3" customFormat="1" ht="23.25" customHeight="1" outlineLevel="2">
      <c r="A8" s="9">
        <v>2</v>
      </c>
      <c r="B8" s="38">
        <v>2</v>
      </c>
      <c r="C8" s="48" t="s">
        <v>20</v>
      </c>
      <c r="D8" s="31" t="s">
        <v>103</v>
      </c>
      <c r="E8" s="27" t="s">
        <v>30</v>
      </c>
      <c r="F8" s="27">
        <v>8</v>
      </c>
      <c r="G8" s="50"/>
      <c r="H8" s="26">
        <f t="shared" ref="H8:H69" si="0">ROUND(F8*G8,0)</f>
        <v>0</v>
      </c>
      <c r="I8" s="9"/>
    </row>
    <row r="9" spans="1:9" s="3" customFormat="1" ht="20.25" customHeight="1" outlineLevel="2">
      <c r="A9" s="9">
        <v>3</v>
      </c>
      <c r="B9" s="38">
        <v>3</v>
      </c>
      <c r="C9" s="48" t="s">
        <v>20</v>
      </c>
      <c r="D9" s="31" t="s">
        <v>104</v>
      </c>
      <c r="E9" s="27" t="s">
        <v>30</v>
      </c>
      <c r="F9" s="27">
        <v>8</v>
      </c>
      <c r="G9" s="50"/>
      <c r="H9" s="26">
        <f t="shared" si="0"/>
        <v>0</v>
      </c>
      <c r="I9" s="9"/>
    </row>
    <row r="10" spans="1:9" s="3" customFormat="1" ht="22.5" customHeight="1" outlineLevel="2">
      <c r="A10" s="9">
        <v>4</v>
      </c>
      <c r="B10" s="38">
        <v>4</v>
      </c>
      <c r="C10" s="48" t="s">
        <v>14</v>
      </c>
      <c r="D10" s="31" t="s">
        <v>105</v>
      </c>
      <c r="E10" s="27" t="s">
        <v>30</v>
      </c>
      <c r="F10" s="27">
        <v>4</v>
      </c>
      <c r="G10" s="50"/>
      <c r="H10" s="26">
        <f t="shared" si="0"/>
        <v>0</v>
      </c>
      <c r="I10" s="9"/>
    </row>
    <row r="11" spans="1:9" s="3" customFormat="1" ht="17.25" customHeight="1" outlineLevel="2">
      <c r="A11" s="9">
        <v>5</v>
      </c>
      <c r="B11" s="38">
        <v>5</v>
      </c>
      <c r="C11" s="48" t="s">
        <v>14</v>
      </c>
      <c r="D11" s="31" t="s">
        <v>106</v>
      </c>
      <c r="E11" s="27" t="s">
        <v>30</v>
      </c>
      <c r="F11" s="27">
        <v>4</v>
      </c>
      <c r="G11" s="50"/>
      <c r="H11" s="26">
        <f t="shared" si="0"/>
        <v>0</v>
      </c>
      <c r="I11" s="9"/>
    </row>
    <row r="12" spans="1:9" s="3" customFormat="1" ht="13.5" outlineLevel="2">
      <c r="A12" s="9">
        <v>6</v>
      </c>
      <c r="B12" s="38">
        <v>6</v>
      </c>
      <c r="C12" s="48" t="s">
        <v>14</v>
      </c>
      <c r="D12" s="31" t="s">
        <v>107</v>
      </c>
      <c r="E12" s="27" t="s">
        <v>30</v>
      </c>
      <c r="F12" s="27">
        <v>2</v>
      </c>
      <c r="G12" s="50"/>
      <c r="H12" s="26">
        <f t="shared" si="0"/>
        <v>0</v>
      </c>
      <c r="I12" s="9"/>
    </row>
    <row r="13" spans="1:9" s="3" customFormat="1" ht="13.5" outlineLevel="2">
      <c r="A13" s="9">
        <v>7</v>
      </c>
      <c r="B13" s="38">
        <v>7</v>
      </c>
      <c r="C13" s="48" t="s">
        <v>20</v>
      </c>
      <c r="D13" s="31" t="s">
        <v>108</v>
      </c>
      <c r="E13" s="27" t="s">
        <v>30</v>
      </c>
      <c r="F13" s="27">
        <v>6</v>
      </c>
      <c r="G13" s="50"/>
      <c r="H13" s="26">
        <f t="shared" si="0"/>
        <v>0</v>
      </c>
      <c r="I13" s="9"/>
    </row>
    <row r="14" spans="1:9" s="3" customFormat="1" ht="13.5" outlineLevel="2">
      <c r="A14" s="9">
        <v>8</v>
      </c>
      <c r="B14" s="38">
        <v>8</v>
      </c>
      <c r="C14" s="48" t="s">
        <v>20</v>
      </c>
      <c r="D14" s="31" t="s">
        <v>109</v>
      </c>
      <c r="E14" s="27" t="s">
        <v>30</v>
      </c>
      <c r="F14" s="27">
        <v>8</v>
      </c>
      <c r="G14" s="50"/>
      <c r="H14" s="26">
        <f t="shared" si="0"/>
        <v>0</v>
      </c>
      <c r="I14" s="9"/>
    </row>
    <row r="15" spans="1:9" s="3" customFormat="1" ht="14.25" customHeight="1" outlineLevel="2">
      <c r="A15" s="9">
        <v>9</v>
      </c>
      <c r="B15" s="38">
        <v>9</v>
      </c>
      <c r="C15" s="48" t="s">
        <v>14</v>
      </c>
      <c r="D15" s="31" t="s">
        <v>110</v>
      </c>
      <c r="E15" s="27" t="s">
        <v>30</v>
      </c>
      <c r="F15" s="27">
        <v>2</v>
      </c>
      <c r="G15" s="50"/>
      <c r="H15" s="26">
        <f t="shared" si="0"/>
        <v>0</v>
      </c>
      <c r="I15" s="9"/>
    </row>
    <row r="16" spans="1:9" s="3" customFormat="1" ht="19.5" customHeight="1" outlineLevel="2">
      <c r="A16" s="9">
        <v>10</v>
      </c>
      <c r="B16" s="38">
        <v>10</v>
      </c>
      <c r="C16" s="48" t="s">
        <v>14</v>
      </c>
      <c r="D16" s="31" t="s">
        <v>111</v>
      </c>
      <c r="E16" s="27" t="s">
        <v>30</v>
      </c>
      <c r="F16" s="27">
        <v>2</v>
      </c>
      <c r="G16" s="50"/>
      <c r="H16" s="26">
        <f t="shared" si="0"/>
        <v>0</v>
      </c>
      <c r="I16" s="9"/>
    </row>
    <row r="17" spans="1:9" s="3" customFormat="1" ht="13.5" outlineLevel="2">
      <c r="A17" s="9">
        <v>11</v>
      </c>
      <c r="B17" s="38">
        <v>11</v>
      </c>
      <c r="C17" s="48" t="s">
        <v>14</v>
      </c>
      <c r="D17" s="31" t="s">
        <v>112</v>
      </c>
      <c r="E17" s="27" t="s">
        <v>30</v>
      </c>
      <c r="F17" s="27">
        <v>2</v>
      </c>
      <c r="G17" s="50"/>
      <c r="H17" s="26">
        <f t="shared" si="0"/>
        <v>0</v>
      </c>
      <c r="I17" s="9"/>
    </row>
    <row r="18" spans="1:9" s="3" customFormat="1" ht="18" customHeight="1" outlineLevel="2">
      <c r="A18" s="9">
        <v>12</v>
      </c>
      <c r="B18" s="38">
        <v>12</v>
      </c>
      <c r="C18" s="48" t="s">
        <v>20</v>
      </c>
      <c r="D18" s="31" t="s">
        <v>113</v>
      </c>
      <c r="E18" s="27" t="s">
        <v>30</v>
      </c>
      <c r="F18" s="27">
        <v>6</v>
      </c>
      <c r="G18" s="50"/>
      <c r="H18" s="26">
        <f t="shared" si="0"/>
        <v>0</v>
      </c>
      <c r="I18" s="9"/>
    </row>
    <row r="19" spans="1:9" s="3" customFormat="1" ht="13.5" outlineLevel="2">
      <c r="A19" s="9">
        <v>13</v>
      </c>
      <c r="B19" s="38">
        <v>13</v>
      </c>
      <c r="C19" s="48" t="s">
        <v>14</v>
      </c>
      <c r="D19" s="31" t="s">
        <v>114</v>
      </c>
      <c r="E19" s="27" t="s">
        <v>30</v>
      </c>
      <c r="F19" s="27">
        <v>4</v>
      </c>
      <c r="G19" s="50"/>
      <c r="H19" s="26">
        <f t="shared" si="0"/>
        <v>0</v>
      </c>
      <c r="I19" s="9"/>
    </row>
    <row r="20" spans="1:9" s="3" customFormat="1" ht="13.5" outlineLevel="2">
      <c r="A20" s="9">
        <v>14</v>
      </c>
      <c r="B20" s="38">
        <v>14</v>
      </c>
      <c r="C20" s="48" t="s">
        <v>14</v>
      </c>
      <c r="D20" s="31" t="s">
        <v>115</v>
      </c>
      <c r="E20" s="27" t="s">
        <v>30</v>
      </c>
      <c r="F20" s="27">
        <v>20</v>
      </c>
      <c r="G20" s="50"/>
      <c r="H20" s="26">
        <f t="shared" si="0"/>
        <v>0</v>
      </c>
      <c r="I20" s="9"/>
    </row>
    <row r="21" spans="1:9" s="3" customFormat="1" ht="13.5" outlineLevel="2">
      <c r="A21" s="9">
        <v>15</v>
      </c>
      <c r="B21" s="38">
        <v>15</v>
      </c>
      <c r="C21" s="48" t="s">
        <v>14</v>
      </c>
      <c r="D21" s="31" t="s">
        <v>116</v>
      </c>
      <c r="E21" s="27" t="s">
        <v>30</v>
      </c>
      <c r="F21" s="27">
        <v>20</v>
      </c>
      <c r="G21" s="50"/>
      <c r="H21" s="26">
        <f t="shared" si="0"/>
        <v>0</v>
      </c>
      <c r="I21" s="9"/>
    </row>
    <row r="22" spans="1:9" s="3" customFormat="1" ht="13.5" outlineLevel="2">
      <c r="A22" s="9">
        <v>16</v>
      </c>
      <c r="B22" s="38">
        <v>16</v>
      </c>
      <c r="C22" s="48" t="s">
        <v>14</v>
      </c>
      <c r="D22" s="31" t="s">
        <v>117</v>
      </c>
      <c r="E22" s="27" t="s">
        <v>30</v>
      </c>
      <c r="F22" s="27">
        <v>20</v>
      </c>
      <c r="G22" s="50"/>
      <c r="H22" s="26">
        <f t="shared" si="0"/>
        <v>0</v>
      </c>
      <c r="I22" s="9"/>
    </row>
    <row r="23" spans="1:9" s="3" customFormat="1" ht="13.5" outlineLevel="2">
      <c r="A23" s="9">
        <v>17</v>
      </c>
      <c r="B23" s="38">
        <v>17</v>
      </c>
      <c r="C23" s="48" t="s">
        <v>14</v>
      </c>
      <c r="D23" s="31" t="s">
        <v>118</v>
      </c>
      <c r="E23" s="27" t="s">
        <v>16</v>
      </c>
      <c r="F23" s="27">
        <v>20</v>
      </c>
      <c r="G23" s="50"/>
      <c r="H23" s="26">
        <f t="shared" si="0"/>
        <v>0</v>
      </c>
      <c r="I23" s="9"/>
    </row>
    <row r="24" spans="1:9" s="3" customFormat="1" ht="13.5" outlineLevel="2">
      <c r="A24" s="9">
        <v>18</v>
      </c>
      <c r="B24" s="38">
        <v>18</v>
      </c>
      <c r="C24" s="48" t="s">
        <v>14</v>
      </c>
      <c r="D24" s="31" t="s">
        <v>119</v>
      </c>
      <c r="E24" s="27" t="s">
        <v>16</v>
      </c>
      <c r="F24" s="27">
        <v>20</v>
      </c>
      <c r="G24" s="50"/>
      <c r="H24" s="26">
        <f t="shared" si="0"/>
        <v>0</v>
      </c>
      <c r="I24" s="9"/>
    </row>
    <row r="25" spans="1:9" s="3" customFormat="1" ht="13.5" outlineLevel="2">
      <c r="A25" s="9">
        <v>19</v>
      </c>
      <c r="B25" s="38">
        <v>19</v>
      </c>
      <c r="C25" s="48" t="s">
        <v>20</v>
      </c>
      <c r="D25" s="31" t="s">
        <v>120</v>
      </c>
      <c r="E25" s="27" t="s">
        <v>16</v>
      </c>
      <c r="F25" s="27">
        <v>8</v>
      </c>
      <c r="G25" s="50"/>
      <c r="H25" s="26">
        <f t="shared" si="0"/>
        <v>0</v>
      </c>
      <c r="I25" s="9"/>
    </row>
    <row r="26" spans="1:9" ht="13.5">
      <c r="A26" s="9">
        <v>20</v>
      </c>
      <c r="B26" s="38">
        <v>20</v>
      </c>
      <c r="C26" s="48" t="s">
        <v>20</v>
      </c>
      <c r="D26" s="31" t="s">
        <v>121</v>
      </c>
      <c r="E26" s="27" t="s">
        <v>30</v>
      </c>
      <c r="F26" s="27">
        <v>4</v>
      </c>
      <c r="G26" s="50"/>
      <c r="H26" s="26">
        <f t="shared" si="0"/>
        <v>0</v>
      </c>
      <c r="I26" s="9"/>
    </row>
    <row r="27" spans="1:9" ht="13.5">
      <c r="A27" s="9">
        <v>21</v>
      </c>
      <c r="B27" s="38">
        <v>21</v>
      </c>
      <c r="C27" s="48" t="s">
        <v>20</v>
      </c>
      <c r="D27" s="31" t="s">
        <v>122</v>
      </c>
      <c r="E27" s="27" t="s">
        <v>30</v>
      </c>
      <c r="F27" s="27">
        <v>4</v>
      </c>
      <c r="G27" s="50"/>
      <c r="H27" s="26">
        <f t="shared" si="0"/>
        <v>0</v>
      </c>
      <c r="I27" s="9"/>
    </row>
    <row r="28" spans="1:9" ht="14.1" customHeight="1">
      <c r="A28" s="9">
        <v>22</v>
      </c>
      <c r="B28" s="38">
        <v>22</v>
      </c>
      <c r="C28" s="48" t="s">
        <v>20</v>
      </c>
      <c r="D28" s="31" t="s">
        <v>123</v>
      </c>
      <c r="E28" s="27" t="s">
        <v>16</v>
      </c>
      <c r="F28" s="27">
        <v>2</v>
      </c>
      <c r="G28" s="50"/>
      <c r="H28" s="26">
        <f t="shared" si="0"/>
        <v>0</v>
      </c>
      <c r="I28" s="9"/>
    </row>
    <row r="29" spans="1:9" ht="12.95" customHeight="1">
      <c r="A29" s="9">
        <v>23</v>
      </c>
      <c r="B29" s="38">
        <v>23</v>
      </c>
      <c r="C29" s="48" t="s">
        <v>20</v>
      </c>
      <c r="D29" s="31" t="s">
        <v>124</v>
      </c>
      <c r="E29" s="27" t="s">
        <v>125</v>
      </c>
      <c r="F29" s="27">
        <v>15</v>
      </c>
      <c r="G29" s="50"/>
      <c r="H29" s="26">
        <f t="shared" si="0"/>
        <v>0</v>
      </c>
      <c r="I29" s="9"/>
    </row>
    <row r="30" spans="1:9" ht="15.75" customHeight="1">
      <c r="A30" s="9">
        <v>24</v>
      </c>
      <c r="B30" s="38">
        <v>24</v>
      </c>
      <c r="C30" s="48" t="s">
        <v>20</v>
      </c>
      <c r="D30" s="31" t="s">
        <v>126</v>
      </c>
      <c r="E30" s="27" t="s">
        <v>125</v>
      </c>
      <c r="F30" s="27">
        <v>15</v>
      </c>
      <c r="G30" s="50"/>
      <c r="H30" s="26">
        <f t="shared" si="0"/>
        <v>0</v>
      </c>
      <c r="I30" s="9"/>
    </row>
    <row r="31" spans="1:9" ht="14.25" customHeight="1">
      <c r="A31" s="9">
        <v>25</v>
      </c>
      <c r="B31" s="38">
        <v>25</v>
      </c>
      <c r="C31" s="48" t="s">
        <v>20</v>
      </c>
      <c r="D31" s="31" t="s">
        <v>127</v>
      </c>
      <c r="E31" s="27" t="s">
        <v>30</v>
      </c>
      <c r="F31" s="27">
        <v>8</v>
      </c>
      <c r="G31" s="50"/>
      <c r="H31" s="26">
        <f t="shared" si="0"/>
        <v>0</v>
      </c>
      <c r="I31" s="9"/>
    </row>
    <row r="32" spans="1:9" ht="13.5">
      <c r="A32" s="9">
        <v>26</v>
      </c>
      <c r="B32" s="38">
        <v>26</v>
      </c>
      <c r="C32" s="48" t="s">
        <v>14</v>
      </c>
      <c r="D32" s="31" t="s">
        <v>128</v>
      </c>
      <c r="E32" s="27" t="s">
        <v>30</v>
      </c>
      <c r="F32" s="27">
        <v>2</v>
      </c>
      <c r="G32" s="50"/>
      <c r="H32" s="26">
        <f t="shared" si="0"/>
        <v>0</v>
      </c>
      <c r="I32" s="9"/>
    </row>
    <row r="33" spans="1:9" ht="13.5">
      <c r="A33" s="9">
        <v>27</v>
      </c>
      <c r="B33" s="38">
        <v>27</v>
      </c>
      <c r="C33" s="48" t="s">
        <v>14</v>
      </c>
      <c r="D33" s="31" t="s">
        <v>129</v>
      </c>
      <c r="E33" s="27" t="s">
        <v>30</v>
      </c>
      <c r="F33" s="27">
        <v>2</v>
      </c>
      <c r="G33" s="50"/>
      <c r="H33" s="26">
        <f t="shared" si="0"/>
        <v>0</v>
      </c>
      <c r="I33" s="9"/>
    </row>
    <row r="34" spans="1:9" ht="13.5">
      <c r="A34" s="9">
        <v>28</v>
      </c>
      <c r="B34" s="38">
        <v>28</v>
      </c>
      <c r="C34" s="48" t="s">
        <v>14</v>
      </c>
      <c r="D34" s="31" t="s">
        <v>130</v>
      </c>
      <c r="E34" s="27" t="s">
        <v>125</v>
      </c>
      <c r="F34" s="27">
        <v>15</v>
      </c>
      <c r="G34" s="50"/>
      <c r="H34" s="26">
        <f t="shared" si="0"/>
        <v>0</v>
      </c>
      <c r="I34" s="9"/>
    </row>
    <row r="35" spans="1:9" ht="13.5">
      <c r="A35" s="9">
        <v>29</v>
      </c>
      <c r="B35" s="38">
        <v>29</v>
      </c>
      <c r="C35" s="48" t="s">
        <v>14</v>
      </c>
      <c r="D35" s="32" t="s">
        <v>131</v>
      </c>
      <c r="E35" s="27" t="s">
        <v>125</v>
      </c>
      <c r="F35" s="27">
        <v>15</v>
      </c>
      <c r="G35" s="50"/>
      <c r="H35" s="26">
        <f t="shared" si="0"/>
        <v>0</v>
      </c>
      <c r="I35" s="9"/>
    </row>
    <row r="36" spans="1:9" ht="13.5">
      <c r="A36" s="9">
        <v>30</v>
      </c>
      <c r="B36" s="38">
        <v>30</v>
      </c>
      <c r="C36" s="48" t="s">
        <v>14</v>
      </c>
      <c r="D36" s="32" t="s">
        <v>132</v>
      </c>
      <c r="E36" s="27" t="s">
        <v>30</v>
      </c>
      <c r="F36" s="27">
        <v>8</v>
      </c>
      <c r="G36" s="50"/>
      <c r="H36" s="26">
        <f t="shared" si="0"/>
        <v>0</v>
      </c>
      <c r="I36" s="9"/>
    </row>
    <row r="37" spans="1:9" ht="13.5">
      <c r="A37" s="9">
        <v>31</v>
      </c>
      <c r="B37" s="38">
        <v>31</v>
      </c>
      <c r="C37" s="48" t="s">
        <v>14</v>
      </c>
      <c r="D37" s="31" t="s">
        <v>133</v>
      </c>
      <c r="E37" s="27" t="s">
        <v>30</v>
      </c>
      <c r="F37" s="27">
        <v>8</v>
      </c>
      <c r="G37" s="50"/>
      <c r="H37" s="26">
        <f t="shared" si="0"/>
        <v>0</v>
      </c>
      <c r="I37" s="9"/>
    </row>
    <row r="38" spans="1:9" ht="13.5">
      <c r="A38" s="9">
        <v>32</v>
      </c>
      <c r="B38" s="38">
        <v>32</v>
      </c>
      <c r="C38" s="48" t="s">
        <v>14</v>
      </c>
      <c r="D38" s="31" t="s">
        <v>134</v>
      </c>
      <c r="E38" s="27" t="s">
        <v>30</v>
      </c>
      <c r="F38" s="27">
        <v>10</v>
      </c>
      <c r="G38" s="50"/>
      <c r="H38" s="26">
        <f t="shared" si="0"/>
        <v>0</v>
      </c>
      <c r="I38" s="9"/>
    </row>
    <row r="39" spans="1:9" ht="13.5">
      <c r="A39" s="9">
        <v>33</v>
      </c>
      <c r="B39" s="38">
        <v>33</v>
      </c>
      <c r="C39" s="48" t="s">
        <v>14</v>
      </c>
      <c r="D39" s="31" t="s">
        <v>135</v>
      </c>
      <c r="E39" s="27" t="s">
        <v>30</v>
      </c>
      <c r="F39" s="27">
        <v>10</v>
      </c>
      <c r="G39" s="50"/>
      <c r="H39" s="26">
        <f t="shared" si="0"/>
        <v>0</v>
      </c>
      <c r="I39" s="9"/>
    </row>
    <row r="40" spans="1:9" ht="13.5">
      <c r="A40" s="9">
        <v>34</v>
      </c>
      <c r="B40" s="38">
        <v>34</v>
      </c>
      <c r="C40" s="48" t="s">
        <v>14</v>
      </c>
      <c r="D40" s="32" t="s">
        <v>136</v>
      </c>
      <c r="E40" s="27" t="s">
        <v>30</v>
      </c>
      <c r="F40" s="27">
        <v>10</v>
      </c>
      <c r="G40" s="50"/>
      <c r="H40" s="26">
        <f t="shared" si="0"/>
        <v>0</v>
      </c>
      <c r="I40" s="9"/>
    </row>
    <row r="41" spans="1:9" ht="13.5">
      <c r="A41" s="9">
        <v>35</v>
      </c>
      <c r="B41" s="38">
        <v>35</v>
      </c>
      <c r="C41" s="48" t="s">
        <v>14</v>
      </c>
      <c r="D41" s="31" t="s">
        <v>137</v>
      </c>
      <c r="E41" s="27" t="s">
        <v>30</v>
      </c>
      <c r="F41" s="27">
        <v>15</v>
      </c>
      <c r="G41" s="50"/>
      <c r="H41" s="26">
        <f t="shared" si="0"/>
        <v>0</v>
      </c>
      <c r="I41" s="9"/>
    </row>
    <row r="42" spans="1:9" ht="13.5">
      <c r="A42" s="9">
        <v>36</v>
      </c>
      <c r="B42" s="38">
        <v>36</v>
      </c>
      <c r="C42" s="48" t="s">
        <v>14</v>
      </c>
      <c r="D42" s="31" t="s">
        <v>138</v>
      </c>
      <c r="E42" s="27" t="s">
        <v>30</v>
      </c>
      <c r="F42" s="27">
        <v>15</v>
      </c>
      <c r="G42" s="50"/>
      <c r="H42" s="26">
        <f t="shared" si="0"/>
        <v>0</v>
      </c>
      <c r="I42" s="9"/>
    </row>
    <row r="43" spans="1:9" ht="15.75" customHeight="1">
      <c r="A43" s="9">
        <v>37</v>
      </c>
      <c r="B43" s="38">
        <v>37</v>
      </c>
      <c r="C43" s="48" t="s">
        <v>14</v>
      </c>
      <c r="D43" s="31" t="s">
        <v>139</v>
      </c>
      <c r="E43" s="27" t="s">
        <v>30</v>
      </c>
      <c r="F43" s="27">
        <v>15</v>
      </c>
      <c r="G43" s="50"/>
      <c r="H43" s="26">
        <f t="shared" si="0"/>
        <v>0</v>
      </c>
      <c r="I43" s="9"/>
    </row>
    <row r="44" spans="1:9" ht="18" customHeight="1">
      <c r="A44" s="9">
        <v>38</v>
      </c>
      <c r="B44" s="38">
        <v>38</v>
      </c>
      <c r="C44" s="48" t="s">
        <v>20</v>
      </c>
      <c r="D44" s="31" t="s">
        <v>140</v>
      </c>
      <c r="E44" s="27" t="s">
        <v>30</v>
      </c>
      <c r="F44" s="27">
        <v>15</v>
      </c>
      <c r="G44" s="50"/>
      <c r="H44" s="26">
        <f t="shared" si="0"/>
        <v>0</v>
      </c>
      <c r="I44" s="9"/>
    </row>
    <row r="45" spans="1:9" ht="17.25" customHeight="1">
      <c r="A45" s="9">
        <v>39</v>
      </c>
      <c r="B45" s="38">
        <v>39</v>
      </c>
      <c r="C45" s="48" t="s">
        <v>20</v>
      </c>
      <c r="D45" s="31" t="s">
        <v>141</v>
      </c>
      <c r="E45" s="27" t="s">
        <v>30</v>
      </c>
      <c r="F45" s="27">
        <v>15</v>
      </c>
      <c r="G45" s="50"/>
      <c r="H45" s="26">
        <f t="shared" si="0"/>
        <v>0</v>
      </c>
      <c r="I45" s="9"/>
    </row>
    <row r="46" spans="1:9" ht="18" customHeight="1">
      <c r="A46" s="9">
        <v>40</v>
      </c>
      <c r="B46" s="38">
        <v>40</v>
      </c>
      <c r="C46" s="48" t="s">
        <v>20</v>
      </c>
      <c r="D46" s="29" t="s">
        <v>142</v>
      </c>
      <c r="E46" s="28" t="s">
        <v>125</v>
      </c>
      <c r="F46" s="27">
        <v>30</v>
      </c>
      <c r="G46" s="50"/>
      <c r="H46" s="26">
        <f t="shared" si="0"/>
        <v>0</v>
      </c>
      <c r="I46" s="9"/>
    </row>
    <row r="47" spans="1:9" ht="18" customHeight="1">
      <c r="A47" s="9">
        <v>41</v>
      </c>
      <c r="B47" s="38">
        <v>41</v>
      </c>
      <c r="C47" s="48" t="s">
        <v>20</v>
      </c>
      <c r="D47" s="29" t="s">
        <v>143</v>
      </c>
      <c r="E47" s="28" t="s">
        <v>125</v>
      </c>
      <c r="F47" s="27">
        <v>30</v>
      </c>
      <c r="G47" s="50"/>
      <c r="H47" s="26">
        <f t="shared" si="0"/>
        <v>0</v>
      </c>
      <c r="I47" s="9"/>
    </row>
    <row r="48" spans="1:9" ht="18" customHeight="1">
      <c r="A48" s="9">
        <v>42</v>
      </c>
      <c r="B48" s="38">
        <v>42</v>
      </c>
      <c r="C48" s="48" t="s">
        <v>20</v>
      </c>
      <c r="D48" s="29" t="s">
        <v>144</v>
      </c>
      <c r="E48" s="28" t="s">
        <v>16</v>
      </c>
      <c r="F48" s="27">
        <v>8</v>
      </c>
      <c r="G48" s="50"/>
      <c r="H48" s="26">
        <f t="shared" si="0"/>
        <v>0</v>
      </c>
      <c r="I48" s="9"/>
    </row>
    <row r="49" spans="1:9" ht="19.5" customHeight="1">
      <c r="A49" s="9">
        <v>43</v>
      </c>
      <c r="B49" s="38">
        <v>43</v>
      </c>
      <c r="C49" s="48" t="s">
        <v>20</v>
      </c>
      <c r="D49" s="29" t="s">
        <v>145</v>
      </c>
      <c r="E49" s="28" t="s">
        <v>16</v>
      </c>
      <c r="F49" s="27">
        <v>10</v>
      </c>
      <c r="G49" s="50"/>
      <c r="H49" s="26">
        <f t="shared" si="0"/>
        <v>0</v>
      </c>
      <c r="I49" s="9"/>
    </row>
    <row r="50" spans="1:9" ht="18" customHeight="1">
      <c r="A50" s="9">
        <v>44</v>
      </c>
      <c r="B50" s="38">
        <v>44</v>
      </c>
      <c r="C50" s="48" t="s">
        <v>20</v>
      </c>
      <c r="D50" s="29" t="s">
        <v>146</v>
      </c>
      <c r="E50" s="28" t="s">
        <v>147</v>
      </c>
      <c r="F50" s="61">
        <v>27.68075460706461</v>
      </c>
      <c r="G50" s="50"/>
      <c r="H50" s="26">
        <f t="shared" si="0"/>
        <v>0</v>
      </c>
      <c r="I50" s="9"/>
    </row>
    <row r="51" spans="1:9" ht="19.5" customHeight="1">
      <c r="A51" s="9">
        <v>45</v>
      </c>
      <c r="B51" s="38">
        <v>45</v>
      </c>
      <c r="C51" s="48" t="s">
        <v>20</v>
      </c>
      <c r="D51" s="29" t="s">
        <v>148</v>
      </c>
      <c r="E51" s="28" t="s">
        <v>147</v>
      </c>
      <c r="F51" s="27">
        <v>30</v>
      </c>
      <c r="G51" s="50"/>
      <c r="H51" s="26">
        <f t="shared" si="0"/>
        <v>0</v>
      </c>
      <c r="I51" s="9"/>
    </row>
    <row r="52" spans="1:9" ht="19.5" customHeight="1">
      <c r="A52" s="9">
        <v>46</v>
      </c>
      <c r="B52" s="38">
        <v>46</v>
      </c>
      <c r="C52" s="48" t="s">
        <v>20</v>
      </c>
      <c r="D52" s="29" t="s">
        <v>149</v>
      </c>
      <c r="E52" s="28" t="s">
        <v>150</v>
      </c>
      <c r="F52" s="27">
        <v>2</v>
      </c>
      <c r="G52" s="50"/>
      <c r="H52" s="26">
        <f t="shared" si="0"/>
        <v>0</v>
      </c>
      <c r="I52" s="9"/>
    </row>
    <row r="53" spans="1:9" ht="20.25" customHeight="1">
      <c r="A53" s="9">
        <v>47</v>
      </c>
      <c r="B53" s="38">
        <v>47</v>
      </c>
      <c r="C53" s="48" t="s">
        <v>14</v>
      </c>
      <c r="D53" s="29" t="s">
        <v>151</v>
      </c>
      <c r="E53" s="30" t="s">
        <v>16</v>
      </c>
      <c r="F53" s="27">
        <v>10</v>
      </c>
      <c r="G53" s="50"/>
      <c r="H53" s="26">
        <f t="shared" si="0"/>
        <v>0</v>
      </c>
      <c r="I53" s="9"/>
    </row>
    <row r="54" spans="1:9" ht="25.5" customHeight="1">
      <c r="A54" s="9">
        <v>48</v>
      </c>
      <c r="B54" s="38">
        <v>48</v>
      </c>
      <c r="C54" s="48" t="s">
        <v>14</v>
      </c>
      <c r="D54" s="29" t="s">
        <v>152</v>
      </c>
      <c r="E54" s="30" t="s">
        <v>16</v>
      </c>
      <c r="F54" s="27">
        <v>10</v>
      </c>
      <c r="G54" s="50"/>
      <c r="H54" s="26">
        <f t="shared" si="0"/>
        <v>0</v>
      </c>
      <c r="I54" s="9"/>
    </row>
    <row r="55" spans="1:9" ht="24.75">
      <c r="A55" s="9">
        <v>49</v>
      </c>
      <c r="B55" s="38">
        <v>49</v>
      </c>
      <c r="C55" s="48" t="s">
        <v>14</v>
      </c>
      <c r="D55" s="29" t="s">
        <v>153</v>
      </c>
      <c r="E55" s="30" t="s">
        <v>16</v>
      </c>
      <c r="F55" s="27">
        <v>6</v>
      </c>
      <c r="G55" s="50"/>
      <c r="H55" s="26">
        <f t="shared" si="0"/>
        <v>0</v>
      </c>
      <c r="I55" s="9"/>
    </row>
    <row r="56" spans="1:9" ht="13.5">
      <c r="A56" s="9">
        <v>50</v>
      </c>
      <c r="B56" s="38">
        <v>50</v>
      </c>
      <c r="C56" s="48" t="s">
        <v>20</v>
      </c>
      <c r="D56" s="29" t="s">
        <v>154</v>
      </c>
      <c r="E56" s="30" t="s">
        <v>125</v>
      </c>
      <c r="F56" s="27">
        <v>20</v>
      </c>
      <c r="G56" s="50"/>
      <c r="H56" s="26">
        <f t="shared" si="0"/>
        <v>0</v>
      </c>
      <c r="I56" s="9"/>
    </row>
    <row r="57" spans="1:9" ht="13.5">
      <c r="A57" s="9">
        <v>51</v>
      </c>
      <c r="B57" s="38">
        <v>51</v>
      </c>
      <c r="C57" s="48" t="s">
        <v>20</v>
      </c>
      <c r="D57" s="29" t="s">
        <v>155</v>
      </c>
      <c r="E57" s="30" t="s">
        <v>125</v>
      </c>
      <c r="F57" s="27">
        <v>20</v>
      </c>
      <c r="G57" s="50"/>
      <c r="H57" s="26">
        <f t="shared" si="0"/>
        <v>0</v>
      </c>
      <c r="I57" s="9"/>
    </row>
    <row r="58" spans="1:9" ht="13.5">
      <c r="A58" s="9">
        <v>52</v>
      </c>
      <c r="B58" s="38">
        <v>52</v>
      </c>
      <c r="C58" s="48" t="s">
        <v>20</v>
      </c>
      <c r="D58" s="29" t="s">
        <v>156</v>
      </c>
      <c r="E58" s="30" t="s">
        <v>125</v>
      </c>
      <c r="F58" s="27">
        <v>20</v>
      </c>
      <c r="G58" s="50"/>
      <c r="H58" s="26">
        <f t="shared" si="0"/>
        <v>0</v>
      </c>
      <c r="I58" s="9"/>
    </row>
    <row r="59" spans="1:9" ht="13.5">
      <c r="A59" s="9">
        <v>53</v>
      </c>
      <c r="B59" s="38">
        <v>53</v>
      </c>
      <c r="C59" s="48" t="s">
        <v>20</v>
      </c>
      <c r="D59" s="29" t="s">
        <v>157</v>
      </c>
      <c r="E59" s="30" t="s">
        <v>125</v>
      </c>
      <c r="F59" s="27">
        <v>20</v>
      </c>
      <c r="G59" s="50"/>
      <c r="H59" s="26">
        <f t="shared" si="0"/>
        <v>0</v>
      </c>
      <c r="I59" s="9"/>
    </row>
    <row r="60" spans="1:9" ht="13.5">
      <c r="A60" s="9">
        <v>54</v>
      </c>
      <c r="B60" s="38">
        <v>54</v>
      </c>
      <c r="C60" s="48" t="s">
        <v>20</v>
      </c>
      <c r="D60" s="29" t="s">
        <v>158</v>
      </c>
      <c r="E60" s="30" t="s">
        <v>125</v>
      </c>
      <c r="F60" s="27">
        <v>20</v>
      </c>
      <c r="G60" s="50"/>
      <c r="H60" s="26">
        <f t="shared" si="0"/>
        <v>0</v>
      </c>
      <c r="I60" s="9"/>
    </row>
    <row r="61" spans="1:9" ht="13.5">
      <c r="A61" s="9">
        <v>55</v>
      </c>
      <c r="B61" s="38">
        <v>55</v>
      </c>
      <c r="C61" s="48" t="s">
        <v>20</v>
      </c>
      <c r="D61" s="29" t="s">
        <v>159</v>
      </c>
      <c r="E61" s="30" t="s">
        <v>125</v>
      </c>
      <c r="F61" s="27">
        <v>20</v>
      </c>
      <c r="G61" s="50"/>
      <c r="H61" s="26">
        <f t="shared" si="0"/>
        <v>0</v>
      </c>
      <c r="I61" s="9"/>
    </row>
    <row r="62" spans="1:9" ht="13.5">
      <c r="A62" s="9">
        <v>56</v>
      </c>
      <c r="B62" s="38">
        <v>56</v>
      </c>
      <c r="C62" s="48" t="s">
        <v>20</v>
      </c>
      <c r="D62" s="29" t="s">
        <v>160</v>
      </c>
      <c r="E62" s="30" t="s">
        <v>125</v>
      </c>
      <c r="F62" s="27">
        <v>20</v>
      </c>
      <c r="G62" s="50"/>
      <c r="H62" s="26">
        <f t="shared" si="0"/>
        <v>0</v>
      </c>
      <c r="I62" s="9"/>
    </row>
    <row r="63" spans="1:9" ht="13.5">
      <c r="A63" s="9">
        <v>57</v>
      </c>
      <c r="B63" s="38">
        <v>57</v>
      </c>
      <c r="C63" s="48" t="s">
        <v>14</v>
      </c>
      <c r="D63" s="29" t="s">
        <v>161</v>
      </c>
      <c r="E63" s="28" t="s">
        <v>16</v>
      </c>
      <c r="F63" s="27">
        <v>2</v>
      </c>
      <c r="G63" s="50"/>
      <c r="H63" s="26">
        <f t="shared" si="0"/>
        <v>0</v>
      </c>
      <c r="I63" s="9"/>
    </row>
    <row r="64" spans="1:9" ht="13.5">
      <c r="A64" s="9">
        <v>58</v>
      </c>
      <c r="B64" s="38">
        <v>58</v>
      </c>
      <c r="C64" s="48" t="s">
        <v>14</v>
      </c>
      <c r="D64" s="29" t="s">
        <v>162</v>
      </c>
      <c r="E64" s="28" t="s">
        <v>16</v>
      </c>
      <c r="F64" s="27">
        <v>2</v>
      </c>
      <c r="G64" s="50"/>
      <c r="H64" s="26">
        <f t="shared" si="0"/>
        <v>0</v>
      </c>
      <c r="I64" s="9"/>
    </row>
    <row r="65" spans="1:9" ht="13.5">
      <c r="A65" s="9">
        <v>59</v>
      </c>
      <c r="B65" s="38">
        <v>59</v>
      </c>
      <c r="C65" s="48" t="s">
        <v>20</v>
      </c>
      <c r="D65" s="29" t="s">
        <v>163</v>
      </c>
      <c r="E65" s="28" t="s">
        <v>16</v>
      </c>
      <c r="F65" s="27">
        <v>2</v>
      </c>
      <c r="G65" s="50"/>
      <c r="H65" s="26">
        <f t="shared" si="0"/>
        <v>0</v>
      </c>
      <c r="I65" s="9"/>
    </row>
    <row r="66" spans="1:9" ht="13.5">
      <c r="A66" s="9">
        <v>60</v>
      </c>
      <c r="B66" s="38">
        <v>60</v>
      </c>
      <c r="C66" s="48" t="s">
        <v>20</v>
      </c>
      <c r="D66" s="29" t="s">
        <v>164</v>
      </c>
      <c r="E66" s="28" t="s">
        <v>16</v>
      </c>
      <c r="F66" s="27">
        <v>2</v>
      </c>
      <c r="G66" s="50"/>
      <c r="H66" s="26">
        <f t="shared" si="0"/>
        <v>0</v>
      </c>
      <c r="I66" s="9"/>
    </row>
    <row r="67" spans="1:9" ht="13.5">
      <c r="A67" s="9">
        <v>61</v>
      </c>
      <c r="B67" s="38">
        <v>61</v>
      </c>
      <c r="C67" s="48" t="s">
        <v>20</v>
      </c>
      <c r="D67" s="29" t="s">
        <v>165</v>
      </c>
      <c r="E67" s="28" t="s">
        <v>16</v>
      </c>
      <c r="F67" s="27">
        <v>2</v>
      </c>
      <c r="G67" s="50"/>
      <c r="H67" s="26">
        <f t="shared" si="0"/>
        <v>0</v>
      </c>
      <c r="I67" s="9"/>
    </row>
    <row r="68" spans="1:9" ht="24.75">
      <c r="A68" s="9">
        <v>62</v>
      </c>
      <c r="B68" s="38">
        <v>62</v>
      </c>
      <c r="C68" s="48" t="s">
        <v>20</v>
      </c>
      <c r="D68" s="29" t="s">
        <v>166</v>
      </c>
      <c r="E68" s="28" t="s">
        <v>16</v>
      </c>
      <c r="F68" s="27">
        <v>3</v>
      </c>
      <c r="G68" s="50"/>
      <c r="H68" s="26">
        <f t="shared" si="0"/>
        <v>0</v>
      </c>
      <c r="I68" s="9"/>
    </row>
    <row r="69" spans="1:9" ht="13.5">
      <c r="A69" s="9">
        <v>63</v>
      </c>
      <c r="B69" s="38">
        <v>63</v>
      </c>
      <c r="C69" s="48" t="s">
        <v>20</v>
      </c>
      <c r="D69" s="29" t="s">
        <v>167</v>
      </c>
      <c r="E69" s="28" t="s">
        <v>30</v>
      </c>
      <c r="F69" s="27">
        <v>2</v>
      </c>
      <c r="G69" s="50"/>
      <c r="H69" s="26">
        <f t="shared" si="0"/>
        <v>0</v>
      </c>
      <c r="I69" s="9"/>
    </row>
    <row r="70" spans="1:9" ht="34.5" customHeight="1">
      <c r="A70" s="9"/>
      <c r="B70" s="39"/>
      <c r="C70" s="48"/>
      <c r="D70" s="25" t="s">
        <v>168</v>
      </c>
      <c r="E70" s="24"/>
      <c r="F70" s="23"/>
      <c r="G70" s="22"/>
      <c r="H70" s="43">
        <f>SUM(H6:H69)</f>
        <v>0</v>
      </c>
      <c r="I70" s="9"/>
    </row>
    <row r="71" spans="1:9" ht="13.5">
      <c r="A71" s="9"/>
    </row>
    <row r="72" spans="1:9">
      <c r="A72" s="9"/>
    </row>
    <row r="73" spans="1:9">
      <c r="A73" s="9"/>
      <c r="D73" s="7"/>
      <c r="E73" s="2"/>
      <c r="F73" s="2"/>
      <c r="G73" s="2"/>
      <c r="H73" s="2"/>
    </row>
    <row r="74" spans="1:9">
      <c r="A74" s="9"/>
      <c r="D74" s="7"/>
      <c r="E74" s="2"/>
      <c r="F74" s="2"/>
      <c r="G74" s="2"/>
      <c r="H74" s="2"/>
    </row>
    <row r="75" spans="1:9">
      <c r="A75" s="9"/>
      <c r="D75" s="7"/>
      <c r="E75" s="2"/>
      <c r="F75" s="2"/>
      <c r="G75" s="2"/>
      <c r="H75" s="2"/>
    </row>
    <row r="76" spans="1:9">
      <c r="A76" s="9"/>
      <c r="D76" s="7"/>
      <c r="E76" s="2"/>
      <c r="F76" s="2"/>
      <c r="G76" s="2"/>
      <c r="H76" s="2"/>
    </row>
    <row r="77" spans="1:9">
      <c r="A77" s="9"/>
      <c r="D77" s="7"/>
      <c r="E77" s="2"/>
      <c r="F77" s="2"/>
      <c r="G77" s="2"/>
      <c r="H77" s="2"/>
    </row>
    <row r="78" spans="1:9">
      <c r="A78" s="9"/>
      <c r="D78" s="7"/>
      <c r="E78" s="2"/>
      <c r="F78" s="2"/>
      <c r="G78" s="2"/>
      <c r="H78" s="2"/>
    </row>
    <row r="79" spans="1:9">
      <c r="A79" s="9"/>
    </row>
    <row r="82" ht="12.75" customHeight="1"/>
    <row r="83" ht="12.75" customHeight="1"/>
    <row r="84" ht="12.75" customHeight="1"/>
    <row r="85" ht="13.5" customHeight="1"/>
  </sheetData>
  <autoFilter ref="B5:H70" xr:uid="{00000000-0001-0000-0100-000000000000}"/>
  <mergeCells count="2">
    <mergeCell ref="E3:G3"/>
    <mergeCell ref="F2:H2"/>
  </mergeCells>
  <pageMargins left="0.70866141732283472" right="0.70866141732283472" top="0.74803149606299213" bottom="0.74803149606299213" header="0.31496062992125984" footer="0.31496062992125984"/>
  <pageSetup scale="80" fitToHeight="0" orientation="landscape" r:id="rId1"/>
  <headerFooter>
    <oddHeader>&amp;L&amp;D</oddHeader>
    <oddFooter>&amp;L&amp;"Swis721 LtCn BT,Light"&amp;F
&amp;A&amp;C&amp;"Swis721 LtCn BT,Light"&amp;Pde&amp;N&amp;R&amp;"Swis721 LtCn BT,Light"Presupuesto Obra Civil:
Elaborado por : James Andres Marin Rojas/Juan Camilo Cordoba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C81D1-3E18-4A5D-9E96-0DD0494F7494}">
  <sheetPr>
    <tabColor rgb="FF92D050"/>
  </sheetPr>
  <dimension ref="B2:Q57"/>
  <sheetViews>
    <sheetView topLeftCell="D1" workbookViewId="0">
      <selection activeCell="K43" sqref="K43"/>
    </sheetView>
  </sheetViews>
  <sheetFormatPr defaultColWidth="11.42578125" defaultRowHeight="13.15"/>
  <cols>
    <col min="2" max="2" width="5.28515625" customWidth="1"/>
    <col min="3" max="3" width="7.7109375" customWidth="1"/>
    <col min="4" max="4" width="6.7109375" customWidth="1"/>
    <col min="5" max="5" width="6" customWidth="1"/>
    <col min="6" max="6" width="9.28515625" customWidth="1"/>
    <col min="7" max="7" width="6.5703125" customWidth="1"/>
    <col min="8" max="8" width="5.28515625" customWidth="1"/>
    <col min="10" max="10" width="7.7109375" customWidth="1"/>
    <col min="11" max="11" width="6.42578125" customWidth="1"/>
    <col min="12" max="12" width="8.42578125" customWidth="1"/>
    <col min="13" max="13" width="8.28515625" customWidth="1"/>
    <col min="18" max="18" width="5.5703125" customWidth="1"/>
    <col min="19" max="19" width="7" customWidth="1"/>
    <col min="20" max="20" width="6.7109375" customWidth="1"/>
    <col min="21" max="21" width="7.28515625" customWidth="1"/>
    <col min="22" max="22" width="7.5703125" customWidth="1"/>
    <col min="23" max="23" width="6.42578125" customWidth="1"/>
    <col min="24" max="24" width="5.42578125" customWidth="1"/>
    <col min="25" max="25" width="7.5703125" customWidth="1"/>
    <col min="26" max="26" width="8.7109375" customWidth="1"/>
    <col min="27" max="27" width="5.85546875" customWidth="1"/>
    <col min="28" max="28" width="7.5703125" customWidth="1"/>
    <col min="29" max="29" width="8.28515625" customWidth="1"/>
  </cols>
  <sheetData>
    <row r="2" spans="2:13" ht="15.6">
      <c r="B2" s="85" t="s">
        <v>169</v>
      </c>
      <c r="C2" s="85" t="s">
        <v>5</v>
      </c>
      <c r="D2" s="85" t="s">
        <v>20</v>
      </c>
      <c r="E2" s="85" t="s">
        <v>169</v>
      </c>
      <c r="F2" s="85" t="s">
        <v>5</v>
      </c>
      <c r="G2" s="85" t="s">
        <v>20</v>
      </c>
      <c r="H2" s="85" t="s">
        <v>169</v>
      </c>
      <c r="I2" s="85" t="s">
        <v>5</v>
      </c>
      <c r="J2" s="85" t="s">
        <v>14</v>
      </c>
      <c r="K2" s="85" t="s">
        <v>169</v>
      </c>
      <c r="L2" s="85" t="s">
        <v>5</v>
      </c>
      <c r="M2" s="85" t="s">
        <v>14</v>
      </c>
    </row>
    <row r="3" spans="2:13" ht="15.6">
      <c r="B3" s="90">
        <v>1</v>
      </c>
      <c r="C3" s="91">
        <v>1.02</v>
      </c>
      <c r="D3" s="92" t="s">
        <v>17</v>
      </c>
      <c r="E3" s="90">
        <v>18</v>
      </c>
      <c r="F3" s="91">
        <v>3.07</v>
      </c>
      <c r="G3" s="92" t="s">
        <v>20</v>
      </c>
      <c r="H3" s="90">
        <v>1</v>
      </c>
      <c r="I3" s="93">
        <v>1.01</v>
      </c>
      <c r="J3" s="92" t="s">
        <v>14</v>
      </c>
      <c r="K3" s="90">
        <v>18</v>
      </c>
      <c r="L3" s="93">
        <v>3.15</v>
      </c>
      <c r="M3" s="92" t="s">
        <v>14</v>
      </c>
    </row>
    <row r="4" spans="2:13" ht="15.6">
      <c r="B4" s="90">
        <v>2</v>
      </c>
      <c r="C4" s="91">
        <v>1.04</v>
      </c>
      <c r="D4" s="92" t="s">
        <v>20</v>
      </c>
      <c r="E4" s="90">
        <v>19</v>
      </c>
      <c r="F4" s="91">
        <v>3.09</v>
      </c>
      <c r="G4" s="92" t="s">
        <v>20</v>
      </c>
      <c r="H4" s="90">
        <v>2</v>
      </c>
      <c r="I4" s="93">
        <v>1.03</v>
      </c>
      <c r="J4" s="92" t="s">
        <v>14</v>
      </c>
      <c r="K4" s="90">
        <v>19</v>
      </c>
      <c r="L4" s="93">
        <v>3.16</v>
      </c>
      <c r="M4" s="92" t="s">
        <v>14</v>
      </c>
    </row>
    <row r="5" spans="2:13" ht="15.6">
      <c r="B5" s="90">
        <v>3</v>
      </c>
      <c r="C5" s="91">
        <v>1.05</v>
      </c>
      <c r="D5" s="92" t="s">
        <v>20</v>
      </c>
      <c r="E5" s="90">
        <v>20</v>
      </c>
      <c r="F5" s="95">
        <v>3.1</v>
      </c>
      <c r="G5" s="92" t="s">
        <v>20</v>
      </c>
      <c r="H5" s="90">
        <v>3</v>
      </c>
      <c r="I5" s="94">
        <v>1.1000000000000001</v>
      </c>
      <c r="J5" s="92" t="s">
        <v>14</v>
      </c>
      <c r="K5" s="90">
        <v>20</v>
      </c>
      <c r="L5" s="93">
        <v>3.17</v>
      </c>
      <c r="M5" s="92" t="s">
        <v>14</v>
      </c>
    </row>
    <row r="6" spans="2:13" ht="15.6">
      <c r="B6" s="90">
        <v>4</v>
      </c>
      <c r="C6" s="91">
        <v>1.06</v>
      </c>
      <c r="D6" s="92" t="s">
        <v>20</v>
      </c>
      <c r="E6" s="90">
        <v>21</v>
      </c>
      <c r="F6" s="91">
        <v>3.11</v>
      </c>
      <c r="G6" s="92" t="s">
        <v>20</v>
      </c>
      <c r="H6" s="90">
        <v>4</v>
      </c>
      <c r="I6" s="93">
        <v>1.1499999999999999</v>
      </c>
      <c r="J6" s="92" t="s">
        <v>14</v>
      </c>
      <c r="K6" s="90">
        <v>21</v>
      </c>
      <c r="L6" s="93">
        <v>4.01</v>
      </c>
      <c r="M6" s="92" t="s">
        <v>14</v>
      </c>
    </row>
    <row r="7" spans="2:13" ht="15.6">
      <c r="B7" s="90">
        <v>5</v>
      </c>
      <c r="C7" s="91">
        <v>1.07</v>
      </c>
      <c r="D7" s="92" t="s">
        <v>20</v>
      </c>
      <c r="E7" s="90">
        <v>22</v>
      </c>
      <c r="F7" s="91">
        <v>3.18</v>
      </c>
      <c r="G7" s="92" t="s">
        <v>20</v>
      </c>
      <c r="H7" s="90">
        <v>5</v>
      </c>
      <c r="I7" s="93">
        <v>2.0499999999999998</v>
      </c>
      <c r="J7" s="92" t="s">
        <v>14</v>
      </c>
      <c r="K7" s="90">
        <v>22</v>
      </c>
      <c r="L7" s="93">
        <v>4.0399999999999991</v>
      </c>
      <c r="M7" s="92" t="s">
        <v>14</v>
      </c>
    </row>
    <row r="8" spans="2:13" ht="15.6">
      <c r="B8" s="90">
        <v>6</v>
      </c>
      <c r="C8" s="91">
        <v>1.08</v>
      </c>
      <c r="D8" s="92" t="s">
        <v>20</v>
      </c>
      <c r="E8" s="90">
        <v>23</v>
      </c>
      <c r="F8" s="91">
        <v>3.19</v>
      </c>
      <c r="G8" s="92" t="s">
        <v>20</v>
      </c>
      <c r="H8" s="90">
        <v>6</v>
      </c>
      <c r="I8" s="93">
        <v>2.06</v>
      </c>
      <c r="J8" s="92" t="s">
        <v>14</v>
      </c>
      <c r="K8" s="90">
        <v>23</v>
      </c>
      <c r="L8" s="93">
        <v>4.0599999999999987</v>
      </c>
      <c r="M8" s="92" t="s">
        <v>14</v>
      </c>
    </row>
    <row r="9" spans="2:13" ht="15.6">
      <c r="B9" s="90">
        <v>7</v>
      </c>
      <c r="C9" s="91">
        <v>1.0900000000000001</v>
      </c>
      <c r="D9" s="92" t="s">
        <v>20</v>
      </c>
      <c r="E9" s="90">
        <v>24</v>
      </c>
      <c r="F9" s="95">
        <v>3.2</v>
      </c>
      <c r="G9" s="92" t="s">
        <v>20</v>
      </c>
      <c r="H9" s="90">
        <v>7</v>
      </c>
      <c r="I9" s="93">
        <v>2.0699999999999998</v>
      </c>
      <c r="J9" s="92" t="s">
        <v>14</v>
      </c>
      <c r="K9" s="90">
        <v>24</v>
      </c>
      <c r="L9" s="93">
        <v>5.01</v>
      </c>
      <c r="M9" s="92" t="s">
        <v>14</v>
      </c>
    </row>
    <row r="10" spans="2:13" ht="15.6">
      <c r="B10" s="90">
        <v>8</v>
      </c>
      <c r="C10" s="91">
        <v>1.1100000000000001</v>
      </c>
      <c r="D10" s="92" t="s">
        <v>20</v>
      </c>
      <c r="E10" s="90">
        <v>25</v>
      </c>
      <c r="F10" s="91">
        <v>4.0199999999999996</v>
      </c>
      <c r="G10" s="92" t="s">
        <v>20</v>
      </c>
      <c r="H10" s="90">
        <v>8</v>
      </c>
      <c r="I10" s="93">
        <v>2.08</v>
      </c>
      <c r="J10" s="92" t="s">
        <v>14</v>
      </c>
      <c r="K10" s="90">
        <v>25</v>
      </c>
      <c r="L10" s="93">
        <v>5.0199999999999996</v>
      </c>
      <c r="M10" s="92" t="s">
        <v>14</v>
      </c>
    </row>
    <row r="11" spans="2:13" ht="15.6">
      <c r="B11" s="90">
        <v>9</v>
      </c>
      <c r="C11" s="91">
        <v>1.1200000000000001</v>
      </c>
      <c r="D11" s="92" t="s">
        <v>20</v>
      </c>
      <c r="E11" s="90">
        <v>26</v>
      </c>
      <c r="F11" s="91">
        <v>4.0299999999999994</v>
      </c>
      <c r="G11" s="92" t="s">
        <v>20</v>
      </c>
      <c r="H11" s="90">
        <v>9</v>
      </c>
      <c r="I11" s="93">
        <v>3.01</v>
      </c>
      <c r="J11" s="92" t="s">
        <v>14</v>
      </c>
      <c r="K11" s="90">
        <v>26</v>
      </c>
      <c r="L11" s="93">
        <v>5.0299999999999994</v>
      </c>
      <c r="M11" s="92" t="s">
        <v>14</v>
      </c>
    </row>
    <row r="12" spans="2:13" ht="15.6">
      <c r="B12" s="90">
        <v>10</v>
      </c>
      <c r="C12" s="91">
        <v>1.1299999999999999</v>
      </c>
      <c r="D12" s="92" t="s">
        <v>20</v>
      </c>
      <c r="E12" s="90">
        <v>27</v>
      </c>
      <c r="F12" s="91">
        <v>4.0499999999999989</v>
      </c>
      <c r="G12" s="92" t="s">
        <v>20</v>
      </c>
      <c r="H12" s="90">
        <v>10</v>
      </c>
      <c r="I12" s="93">
        <v>3.02</v>
      </c>
      <c r="J12" s="92" t="s">
        <v>14</v>
      </c>
      <c r="K12" s="90">
        <v>27</v>
      </c>
      <c r="L12" s="93">
        <v>5.0399999999999991</v>
      </c>
      <c r="M12" s="92" t="s">
        <v>14</v>
      </c>
    </row>
    <row r="13" spans="2:13" ht="15.6">
      <c r="B13" s="90">
        <v>11</v>
      </c>
      <c r="C13" s="91">
        <v>1.1399999999999999</v>
      </c>
      <c r="D13" s="92" t="s">
        <v>20</v>
      </c>
      <c r="E13" s="90">
        <v>28</v>
      </c>
      <c r="F13" s="91">
        <v>4.0699999999999985</v>
      </c>
      <c r="G13" s="92" t="s">
        <v>20</v>
      </c>
      <c r="H13" s="90">
        <v>11</v>
      </c>
      <c r="I13" s="93">
        <v>3.04</v>
      </c>
      <c r="J13" s="92" t="s">
        <v>14</v>
      </c>
      <c r="K13" s="90">
        <v>28</v>
      </c>
      <c r="L13" s="93">
        <v>5.0499999999999989</v>
      </c>
      <c r="M13" s="92" t="s">
        <v>14</v>
      </c>
    </row>
    <row r="14" spans="2:13" ht="15.6">
      <c r="B14" s="90">
        <v>12</v>
      </c>
      <c r="C14" s="91">
        <v>1.1599999999999999</v>
      </c>
      <c r="D14" s="92" t="s">
        <v>20</v>
      </c>
      <c r="E14" s="90">
        <v>29</v>
      </c>
      <c r="F14" s="91">
        <v>5.09</v>
      </c>
      <c r="G14" s="92" t="s">
        <v>20</v>
      </c>
      <c r="H14" s="90">
        <v>12</v>
      </c>
      <c r="I14" s="93">
        <v>3.05</v>
      </c>
      <c r="J14" s="92" t="s">
        <v>14</v>
      </c>
      <c r="K14" s="90">
        <v>29</v>
      </c>
      <c r="L14" s="93">
        <v>5.0599999999999987</v>
      </c>
      <c r="M14" s="92" t="s">
        <v>14</v>
      </c>
    </row>
    <row r="15" spans="2:13" ht="15.6">
      <c r="B15" s="90">
        <v>13</v>
      </c>
      <c r="C15" s="91">
        <v>2.0099999999999998</v>
      </c>
      <c r="D15" s="92" t="s">
        <v>20</v>
      </c>
      <c r="E15" s="90">
        <v>30</v>
      </c>
      <c r="F15" s="91">
        <v>7.01</v>
      </c>
      <c r="G15" s="92" t="s">
        <v>20</v>
      </c>
      <c r="H15" s="90">
        <v>13</v>
      </c>
      <c r="I15" s="93">
        <v>3.06</v>
      </c>
      <c r="J15" s="92" t="s">
        <v>14</v>
      </c>
      <c r="K15" s="90">
        <v>30</v>
      </c>
      <c r="L15" s="93">
        <v>5.0699999999999985</v>
      </c>
      <c r="M15" s="92" t="s">
        <v>14</v>
      </c>
    </row>
    <row r="16" spans="2:13" ht="15.6">
      <c r="B16" s="90">
        <v>14</v>
      </c>
      <c r="C16" s="91">
        <v>2.02</v>
      </c>
      <c r="D16" s="92" t="s">
        <v>20</v>
      </c>
      <c r="E16" s="90">
        <v>31</v>
      </c>
      <c r="F16" s="91">
        <v>7.03</v>
      </c>
      <c r="G16" s="92" t="s">
        <v>20</v>
      </c>
      <c r="H16" s="90">
        <v>14</v>
      </c>
      <c r="I16" s="93">
        <v>3.08</v>
      </c>
      <c r="J16" s="92" t="s">
        <v>14</v>
      </c>
      <c r="K16" s="90">
        <v>31</v>
      </c>
      <c r="L16" s="93">
        <v>5.0799999999999983</v>
      </c>
      <c r="M16" s="92" t="s">
        <v>14</v>
      </c>
    </row>
    <row r="17" spans="2:17" ht="15.6">
      <c r="B17" s="90">
        <v>15</v>
      </c>
      <c r="C17" s="91">
        <v>2.0299999999999998</v>
      </c>
      <c r="D17" s="92" t="s">
        <v>20</v>
      </c>
      <c r="E17" s="97"/>
      <c r="F17" s="98"/>
      <c r="G17" s="99"/>
      <c r="H17" s="90">
        <v>15</v>
      </c>
      <c r="I17" s="93">
        <v>3.12</v>
      </c>
      <c r="J17" s="92" t="s">
        <v>14</v>
      </c>
      <c r="K17" s="90">
        <v>32</v>
      </c>
      <c r="L17" s="93">
        <v>6.01</v>
      </c>
      <c r="M17" s="92" t="s">
        <v>14</v>
      </c>
    </row>
    <row r="18" spans="2:17" ht="15.6">
      <c r="B18" s="90">
        <v>16</v>
      </c>
      <c r="C18" s="91">
        <v>2.04</v>
      </c>
      <c r="D18" s="92" t="s">
        <v>20</v>
      </c>
      <c r="E18" s="103"/>
      <c r="F18" s="96"/>
      <c r="G18" s="104"/>
      <c r="H18" s="90">
        <v>16</v>
      </c>
      <c r="I18" s="93">
        <v>3.13</v>
      </c>
      <c r="J18" s="92" t="s">
        <v>14</v>
      </c>
      <c r="K18" s="90">
        <v>33</v>
      </c>
      <c r="L18" s="93">
        <v>7.02</v>
      </c>
      <c r="M18" s="92" t="s">
        <v>14</v>
      </c>
    </row>
    <row r="19" spans="2:17" ht="15.6">
      <c r="B19" s="90">
        <v>17</v>
      </c>
      <c r="C19" s="91">
        <v>3.03</v>
      </c>
      <c r="D19" s="92" t="s">
        <v>20</v>
      </c>
      <c r="E19" s="100"/>
      <c r="F19" s="101"/>
      <c r="G19" s="102"/>
      <c r="H19" s="90">
        <v>17</v>
      </c>
      <c r="I19" s="93">
        <v>3.14</v>
      </c>
      <c r="J19" s="92" t="s">
        <v>14</v>
      </c>
      <c r="K19" s="90">
        <v>34</v>
      </c>
      <c r="L19" s="93">
        <v>7.04</v>
      </c>
      <c r="M19" s="92" t="s">
        <v>14</v>
      </c>
    </row>
    <row r="20" spans="2:17" ht="15">
      <c r="C20" s="86"/>
      <c r="D20" s="87"/>
      <c r="E20" s="84"/>
      <c r="F20" s="84"/>
      <c r="H20" s="84"/>
      <c r="I20" s="84"/>
      <c r="J20" s="84"/>
    </row>
    <row r="21" spans="2:17" ht="15">
      <c r="C21" s="86"/>
      <c r="D21" s="87"/>
      <c r="E21" s="84"/>
      <c r="F21" s="84"/>
      <c r="H21" s="84"/>
      <c r="I21" s="84"/>
      <c r="J21" s="84"/>
    </row>
    <row r="22" spans="2:17" ht="15">
      <c r="C22" s="88"/>
      <c r="D22" s="87"/>
      <c r="E22" s="84"/>
      <c r="F22" s="84"/>
      <c r="H22" s="84"/>
      <c r="I22" s="84"/>
      <c r="J22" s="84"/>
    </row>
    <row r="23" spans="2:17" ht="15.6">
      <c r="B23" s="105" t="s">
        <v>169</v>
      </c>
      <c r="C23" s="105" t="s">
        <v>5</v>
      </c>
      <c r="D23" s="105" t="s">
        <v>20</v>
      </c>
      <c r="E23" s="105" t="s">
        <v>169</v>
      </c>
      <c r="F23" s="105" t="s">
        <v>5</v>
      </c>
      <c r="G23" s="105" t="s">
        <v>20</v>
      </c>
      <c r="H23" s="105" t="s">
        <v>169</v>
      </c>
      <c r="I23" s="105" t="s">
        <v>5</v>
      </c>
      <c r="J23" s="105" t="s">
        <v>14</v>
      </c>
      <c r="K23" s="105" t="s">
        <v>169</v>
      </c>
      <c r="L23" s="105" t="s">
        <v>5</v>
      </c>
      <c r="M23" s="105" t="s">
        <v>14</v>
      </c>
      <c r="O23" s="114"/>
      <c r="P23" s="114"/>
      <c r="Q23" s="114"/>
    </row>
    <row r="24" spans="2:17">
      <c r="B24" s="89">
        <v>1</v>
      </c>
      <c r="C24" s="27">
        <v>1</v>
      </c>
      <c r="D24" s="27" t="s">
        <v>17</v>
      </c>
      <c r="E24" s="89">
        <v>18</v>
      </c>
      <c r="F24" s="27">
        <v>42</v>
      </c>
      <c r="G24" s="27" t="s">
        <v>20</v>
      </c>
      <c r="H24" s="89">
        <v>1</v>
      </c>
      <c r="I24" s="27">
        <v>4</v>
      </c>
      <c r="J24" s="27" t="s">
        <v>14</v>
      </c>
      <c r="K24" s="27">
        <v>18</v>
      </c>
      <c r="L24" s="27">
        <v>31</v>
      </c>
      <c r="M24" s="27" t="s">
        <v>14</v>
      </c>
      <c r="O24" s="115"/>
      <c r="P24" s="116"/>
      <c r="Q24" s="116"/>
    </row>
    <row r="25" spans="2:17">
      <c r="B25" s="89">
        <v>2</v>
      </c>
      <c r="C25" s="27">
        <v>2</v>
      </c>
      <c r="D25" s="27" t="s">
        <v>20</v>
      </c>
      <c r="E25" s="89">
        <v>19</v>
      </c>
      <c r="F25" s="27">
        <v>43</v>
      </c>
      <c r="G25" s="27" t="s">
        <v>20</v>
      </c>
      <c r="H25" s="89">
        <v>2</v>
      </c>
      <c r="I25" s="27">
        <v>5</v>
      </c>
      <c r="J25" s="27" t="s">
        <v>14</v>
      </c>
      <c r="K25" s="27">
        <v>19</v>
      </c>
      <c r="L25" s="27">
        <v>32</v>
      </c>
      <c r="M25" s="27" t="s">
        <v>14</v>
      </c>
      <c r="O25" s="115"/>
      <c r="P25" s="116"/>
      <c r="Q25" s="116"/>
    </row>
    <row r="26" spans="2:17">
      <c r="B26" s="89">
        <v>3</v>
      </c>
      <c r="C26" s="27">
        <v>3</v>
      </c>
      <c r="D26" s="27" t="s">
        <v>20</v>
      </c>
      <c r="E26" s="89">
        <v>20</v>
      </c>
      <c r="F26" s="27">
        <v>44</v>
      </c>
      <c r="G26" s="27" t="s">
        <v>20</v>
      </c>
      <c r="H26" s="89">
        <v>3</v>
      </c>
      <c r="I26" s="27">
        <v>6</v>
      </c>
      <c r="J26" s="27" t="s">
        <v>14</v>
      </c>
      <c r="K26" s="27">
        <v>20</v>
      </c>
      <c r="L26" s="27">
        <v>33</v>
      </c>
      <c r="M26" s="27" t="s">
        <v>14</v>
      </c>
      <c r="O26" s="115"/>
      <c r="P26" s="116"/>
      <c r="Q26" s="116"/>
    </row>
    <row r="27" spans="2:17">
      <c r="B27" s="89">
        <v>4</v>
      </c>
      <c r="C27" s="27">
        <v>7</v>
      </c>
      <c r="D27" s="27" t="s">
        <v>20</v>
      </c>
      <c r="E27" s="89">
        <v>21</v>
      </c>
      <c r="F27" s="27">
        <v>44</v>
      </c>
      <c r="G27" s="27" t="s">
        <v>20</v>
      </c>
      <c r="H27" s="89">
        <v>4</v>
      </c>
      <c r="I27" s="27">
        <v>9</v>
      </c>
      <c r="J27" s="27" t="s">
        <v>14</v>
      </c>
      <c r="K27" s="27">
        <v>21</v>
      </c>
      <c r="L27" s="27">
        <v>34</v>
      </c>
      <c r="M27" s="27" t="s">
        <v>14</v>
      </c>
      <c r="O27" s="115"/>
      <c r="P27" s="116"/>
      <c r="Q27" s="116"/>
    </row>
    <row r="28" spans="2:17">
      <c r="B28" s="89">
        <v>5</v>
      </c>
      <c r="C28" s="27">
        <v>8</v>
      </c>
      <c r="D28" s="27" t="s">
        <v>20</v>
      </c>
      <c r="E28" s="89">
        <v>22</v>
      </c>
      <c r="F28" s="27">
        <v>45</v>
      </c>
      <c r="G28" s="27" t="s">
        <v>20</v>
      </c>
      <c r="H28" s="89">
        <v>5</v>
      </c>
      <c r="I28" s="27">
        <v>10</v>
      </c>
      <c r="J28" s="27" t="s">
        <v>14</v>
      </c>
      <c r="K28" s="27">
        <v>22</v>
      </c>
      <c r="L28" s="27">
        <v>35</v>
      </c>
      <c r="M28" s="27" t="s">
        <v>14</v>
      </c>
      <c r="O28" s="115"/>
      <c r="P28" s="116"/>
      <c r="Q28" s="116"/>
    </row>
    <row r="29" spans="2:17">
      <c r="B29" s="89">
        <v>6</v>
      </c>
      <c r="C29" s="27">
        <v>12</v>
      </c>
      <c r="D29" s="27" t="s">
        <v>20</v>
      </c>
      <c r="E29" s="89">
        <v>23</v>
      </c>
      <c r="F29" s="27">
        <v>49</v>
      </c>
      <c r="G29" s="27" t="s">
        <v>20</v>
      </c>
      <c r="H29" s="89">
        <v>6</v>
      </c>
      <c r="I29" s="27">
        <v>11</v>
      </c>
      <c r="J29" s="27" t="s">
        <v>14</v>
      </c>
      <c r="K29" s="27">
        <v>23</v>
      </c>
      <c r="L29" s="27">
        <v>36</v>
      </c>
      <c r="M29" s="27" t="s">
        <v>14</v>
      </c>
      <c r="O29" s="115"/>
      <c r="P29" s="116"/>
      <c r="Q29" s="116"/>
    </row>
    <row r="30" spans="2:17">
      <c r="B30" s="89">
        <v>7</v>
      </c>
      <c r="C30" s="27">
        <v>19</v>
      </c>
      <c r="D30" s="27" t="s">
        <v>20</v>
      </c>
      <c r="E30" s="89">
        <v>24</v>
      </c>
      <c r="F30" s="27">
        <v>50</v>
      </c>
      <c r="G30" s="27" t="s">
        <v>20</v>
      </c>
      <c r="H30" s="89">
        <v>7</v>
      </c>
      <c r="I30" s="27">
        <v>13</v>
      </c>
      <c r="J30" s="27" t="s">
        <v>14</v>
      </c>
      <c r="K30" s="27">
        <v>24</v>
      </c>
      <c r="L30" s="27">
        <v>37</v>
      </c>
      <c r="M30" s="27" t="s">
        <v>14</v>
      </c>
      <c r="O30" s="115"/>
      <c r="P30" s="116"/>
      <c r="Q30" s="116"/>
    </row>
    <row r="31" spans="2:17">
      <c r="B31" s="89">
        <v>8</v>
      </c>
      <c r="C31" s="27">
        <v>20</v>
      </c>
      <c r="D31" s="27" t="s">
        <v>20</v>
      </c>
      <c r="E31" s="89">
        <v>25</v>
      </c>
      <c r="F31" s="27">
        <v>51</v>
      </c>
      <c r="G31" s="27" t="s">
        <v>20</v>
      </c>
      <c r="H31" s="89">
        <v>8</v>
      </c>
      <c r="I31" s="27">
        <v>14</v>
      </c>
      <c r="J31" s="27" t="s">
        <v>14</v>
      </c>
      <c r="K31" s="27">
        <v>25</v>
      </c>
      <c r="L31" s="27">
        <v>46</v>
      </c>
      <c r="M31" s="27" t="s">
        <v>14</v>
      </c>
      <c r="O31" s="115"/>
      <c r="P31" s="116"/>
      <c r="Q31" s="116"/>
    </row>
    <row r="32" spans="2:17">
      <c r="B32" s="89">
        <v>9</v>
      </c>
      <c r="C32" s="27">
        <v>21</v>
      </c>
      <c r="D32" s="27" t="s">
        <v>20</v>
      </c>
      <c r="E32" s="89">
        <v>26</v>
      </c>
      <c r="F32" s="27">
        <v>52</v>
      </c>
      <c r="G32" s="27" t="s">
        <v>20</v>
      </c>
      <c r="H32" s="89">
        <v>9</v>
      </c>
      <c r="I32" s="27">
        <v>15</v>
      </c>
      <c r="J32" s="27" t="s">
        <v>14</v>
      </c>
      <c r="K32" s="27">
        <v>26</v>
      </c>
      <c r="L32" s="27">
        <v>47</v>
      </c>
      <c r="M32" s="27" t="s">
        <v>14</v>
      </c>
      <c r="O32" s="115"/>
      <c r="P32" s="116"/>
      <c r="Q32" s="116"/>
    </row>
    <row r="33" spans="2:17">
      <c r="B33" s="89">
        <v>10</v>
      </c>
      <c r="C33" s="27">
        <v>22</v>
      </c>
      <c r="D33" s="27" t="s">
        <v>20</v>
      </c>
      <c r="E33" s="89">
        <v>27</v>
      </c>
      <c r="F33" s="27">
        <v>53</v>
      </c>
      <c r="G33" s="27" t="s">
        <v>20</v>
      </c>
      <c r="H33" s="89">
        <v>10</v>
      </c>
      <c r="I33" s="27">
        <v>16</v>
      </c>
      <c r="J33" s="27" t="s">
        <v>14</v>
      </c>
      <c r="K33" s="27">
        <v>27</v>
      </c>
      <c r="L33" s="27">
        <v>48</v>
      </c>
      <c r="M33" s="27" t="s">
        <v>14</v>
      </c>
      <c r="O33" s="115"/>
      <c r="P33" s="116"/>
      <c r="Q33" s="116"/>
    </row>
    <row r="34" spans="2:17">
      <c r="B34" s="89">
        <v>11</v>
      </c>
      <c r="C34" s="27">
        <v>23</v>
      </c>
      <c r="D34" s="27" t="s">
        <v>20</v>
      </c>
      <c r="E34" s="89">
        <v>28</v>
      </c>
      <c r="F34" s="27">
        <v>54</v>
      </c>
      <c r="G34" s="27" t="s">
        <v>20</v>
      </c>
      <c r="H34" s="89">
        <v>11</v>
      </c>
      <c r="I34" s="27">
        <v>17</v>
      </c>
      <c r="J34" s="27" t="s">
        <v>14</v>
      </c>
      <c r="K34" s="27">
        <v>28</v>
      </c>
      <c r="L34" s="27">
        <v>56</v>
      </c>
      <c r="M34" s="27" t="s">
        <v>14</v>
      </c>
      <c r="O34" s="115"/>
      <c r="P34" s="116"/>
      <c r="Q34" s="116"/>
    </row>
    <row r="35" spans="2:17">
      <c r="B35" s="89">
        <v>12</v>
      </c>
      <c r="C35" s="27">
        <v>24</v>
      </c>
      <c r="D35" s="27" t="s">
        <v>20</v>
      </c>
      <c r="E35" s="89">
        <v>29</v>
      </c>
      <c r="F35" s="27">
        <v>55</v>
      </c>
      <c r="G35" s="27" t="s">
        <v>20</v>
      </c>
      <c r="H35" s="89">
        <v>12</v>
      </c>
      <c r="I35" s="27">
        <v>18</v>
      </c>
      <c r="J35" s="27" t="s">
        <v>14</v>
      </c>
      <c r="K35" s="27">
        <v>29</v>
      </c>
      <c r="L35" s="27">
        <v>57</v>
      </c>
      <c r="M35" s="27" t="s">
        <v>14</v>
      </c>
      <c r="O35" s="115"/>
      <c r="P35" s="116"/>
      <c r="Q35" s="116"/>
    </row>
    <row r="36" spans="2:17">
      <c r="B36" s="89">
        <v>13</v>
      </c>
      <c r="C36" s="27">
        <v>25</v>
      </c>
      <c r="D36" s="27" t="s">
        <v>20</v>
      </c>
      <c r="E36" s="89">
        <v>30</v>
      </c>
      <c r="F36" s="27">
        <v>58</v>
      </c>
      <c r="G36" s="27" t="s">
        <v>20</v>
      </c>
      <c r="H36" s="89">
        <v>13</v>
      </c>
      <c r="I36" s="27">
        <v>26</v>
      </c>
      <c r="J36" s="27" t="s">
        <v>14</v>
      </c>
      <c r="K36" s="106"/>
      <c r="L36" s="107"/>
      <c r="M36" s="108"/>
      <c r="O36" s="115"/>
      <c r="P36" s="116"/>
      <c r="Q36" s="116"/>
    </row>
    <row r="37" spans="2:17">
      <c r="B37" s="89">
        <v>14</v>
      </c>
      <c r="C37" s="27">
        <v>38</v>
      </c>
      <c r="D37" s="27" t="s">
        <v>20</v>
      </c>
      <c r="E37" s="89">
        <v>31</v>
      </c>
      <c r="F37" s="27">
        <v>59</v>
      </c>
      <c r="G37" s="27" t="s">
        <v>20</v>
      </c>
      <c r="H37" s="89">
        <v>14</v>
      </c>
      <c r="I37" s="27">
        <v>27</v>
      </c>
      <c r="J37" s="27" t="s">
        <v>14</v>
      </c>
      <c r="K37" s="109"/>
      <c r="M37" s="110"/>
      <c r="O37" s="115"/>
      <c r="P37" s="116"/>
      <c r="Q37" s="116"/>
    </row>
    <row r="38" spans="2:17">
      <c r="B38" s="89">
        <v>15</v>
      </c>
      <c r="C38" s="27">
        <v>39</v>
      </c>
      <c r="D38" s="27" t="s">
        <v>20</v>
      </c>
      <c r="E38" s="89">
        <v>32</v>
      </c>
      <c r="F38" s="27">
        <v>60</v>
      </c>
      <c r="G38" s="27" t="s">
        <v>20</v>
      </c>
      <c r="H38" s="89">
        <v>15</v>
      </c>
      <c r="I38" s="27">
        <v>28</v>
      </c>
      <c r="J38" s="27" t="s">
        <v>14</v>
      </c>
      <c r="K38" s="109"/>
      <c r="M38" s="110"/>
      <c r="O38" s="115"/>
      <c r="P38" s="116"/>
      <c r="Q38" s="116"/>
    </row>
    <row r="39" spans="2:17">
      <c r="B39" s="89">
        <v>16</v>
      </c>
      <c r="C39" s="27">
        <v>40</v>
      </c>
      <c r="D39" s="27" t="s">
        <v>20</v>
      </c>
      <c r="E39" s="89">
        <v>33</v>
      </c>
      <c r="F39" s="27">
        <v>61</v>
      </c>
      <c r="G39" s="27" t="s">
        <v>20</v>
      </c>
      <c r="H39" s="89">
        <v>16</v>
      </c>
      <c r="I39" s="27">
        <v>29</v>
      </c>
      <c r="J39" s="27" t="s">
        <v>14</v>
      </c>
      <c r="K39" s="109"/>
      <c r="M39" s="110"/>
      <c r="O39" s="115"/>
      <c r="P39" s="116"/>
      <c r="Q39" s="116"/>
    </row>
    <row r="40" spans="2:17">
      <c r="B40" s="89">
        <v>17</v>
      </c>
      <c r="C40" s="27">
        <v>41</v>
      </c>
      <c r="D40" s="27" t="s">
        <v>20</v>
      </c>
      <c r="E40" s="89">
        <v>34</v>
      </c>
      <c r="F40" s="27">
        <v>62</v>
      </c>
      <c r="G40" s="27" t="s">
        <v>20</v>
      </c>
      <c r="H40" s="89">
        <v>17</v>
      </c>
      <c r="I40" s="27">
        <v>30</v>
      </c>
      <c r="J40" s="27" t="s">
        <v>14</v>
      </c>
      <c r="K40" s="111"/>
      <c r="L40" s="112"/>
      <c r="M40" s="113"/>
      <c r="O40" s="115"/>
      <c r="P40" s="116"/>
      <c r="Q40" s="116"/>
    </row>
    <row r="41" spans="2:17">
      <c r="O41" s="115"/>
      <c r="P41" s="116"/>
      <c r="Q41" s="116"/>
    </row>
    <row r="42" spans="2:17">
      <c r="O42" s="115"/>
      <c r="P42" s="116"/>
      <c r="Q42" s="116"/>
    </row>
    <row r="43" spans="2:17">
      <c r="O43" s="115"/>
      <c r="P43" s="116"/>
      <c r="Q43" s="116"/>
    </row>
    <row r="44" spans="2:17">
      <c r="O44" s="115"/>
      <c r="P44" s="116"/>
      <c r="Q44" s="116"/>
    </row>
    <row r="45" spans="2:17">
      <c r="O45" s="115"/>
      <c r="P45" s="116"/>
      <c r="Q45" s="116"/>
    </row>
    <row r="46" spans="2:17">
      <c r="O46" s="115"/>
      <c r="P46" s="116"/>
      <c r="Q46" s="116"/>
    </row>
    <row r="47" spans="2:17">
      <c r="O47" s="115"/>
      <c r="P47" s="116"/>
      <c r="Q47" s="116"/>
    </row>
    <row r="48" spans="2:17">
      <c r="O48" s="115"/>
      <c r="P48" s="116"/>
      <c r="Q48" s="116"/>
    </row>
    <row r="49" spans="15:17">
      <c r="O49" s="115"/>
      <c r="P49" s="116"/>
      <c r="Q49" s="116"/>
    </row>
    <row r="50" spans="15:17">
      <c r="O50" s="115"/>
      <c r="P50" s="116"/>
      <c r="Q50" s="116"/>
    </row>
    <row r="51" spans="15:17">
      <c r="O51" s="115"/>
      <c r="P51" s="116"/>
      <c r="Q51" s="116"/>
    </row>
    <row r="52" spans="15:17">
      <c r="O52" s="115"/>
      <c r="P52" s="116"/>
      <c r="Q52" s="116"/>
    </row>
    <row r="53" spans="15:17">
      <c r="O53" s="115"/>
      <c r="P53" s="115"/>
      <c r="Q53" s="115"/>
    </row>
    <row r="54" spans="15:17">
      <c r="O54" s="115"/>
      <c r="P54" s="115"/>
      <c r="Q54" s="115"/>
    </row>
    <row r="55" spans="15:17">
      <c r="O55" s="115"/>
      <c r="P55" s="115"/>
      <c r="Q55" s="115"/>
    </row>
    <row r="56" spans="15:17">
      <c r="O56" s="115"/>
      <c r="P56" s="115"/>
      <c r="Q56" s="115"/>
    </row>
    <row r="57" spans="15:17">
      <c r="O57" s="115"/>
      <c r="P57" s="115"/>
      <c r="Q57" s="1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San Blas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Andecol</dc:title>
  <dc:subject/>
  <dc:creator>Alberto Arango</dc:creator>
  <cp:keywords/>
  <dc:description/>
  <cp:lastModifiedBy>SOPORTE DISEÑO ELÉCTRICO 2</cp:lastModifiedBy>
  <cp:revision/>
  <dcterms:created xsi:type="dcterms:W3CDTF">2004-10-29T11:46:07Z</dcterms:created>
  <dcterms:modified xsi:type="dcterms:W3CDTF">2022-10-05T16:52:19Z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-86835653</vt:i4>
  </property>
  <property fmtid="{D5CDD505-2E9C-101B-9397-08002B2CF9AE}" pid="3" name="_EmailSubject">
    <vt:lpwstr>información EDU</vt:lpwstr>
  </property>
  <property fmtid="{D5CDD505-2E9C-101B-9397-08002B2CF9AE}" pid="4" name="_AuthorEmail">
    <vt:lpwstr>gabriel.cardona@medellin.gov.co</vt:lpwstr>
  </property>
  <property fmtid="{D5CDD505-2E9C-101B-9397-08002B2CF9AE}" pid="5" name="_AuthorEmailDisplayName">
    <vt:lpwstr>Gabriel Jaime Cardona Londoño</vt:lpwstr>
  </property>
  <property fmtid="{D5CDD505-2E9C-101B-9397-08002B2CF9AE}" pid="6" name="_ReviewingToolsShownOnce">
    <vt:lpwstr/>
  </property>
</Properties>
</file>