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Marle-udea-2018\1.Invitaciones\1.Menor cuantía\2019\03.Tala y poda de arboles\"/>
    </mc:Choice>
  </mc:AlternateContent>
  <bookViews>
    <workbookView xWindow="0" yWindow="0" windowWidth="28800" windowHeight="12330" activeTab="1"/>
  </bookViews>
  <sheets>
    <sheet name="Jurídicos" sheetId="1" r:id="rId1"/>
    <sheet name="Ev económic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J56" i="2" l="1"/>
  <c r="J57" i="2"/>
  <c r="J55" i="2"/>
  <c r="J4" i="2"/>
  <c r="J5" i="2"/>
  <c r="J6" i="2"/>
  <c r="J7" i="2"/>
  <c r="J8" i="2"/>
  <c r="J11" i="2"/>
  <c r="J12" i="2"/>
  <c r="J13" i="2"/>
  <c r="J15" i="2"/>
  <c r="J16" i="2"/>
  <c r="J17" i="2"/>
  <c r="J19" i="2"/>
  <c r="J20" i="2"/>
  <c r="J21" i="2"/>
  <c r="J23" i="2"/>
  <c r="J24" i="2"/>
  <c r="J25" i="2"/>
  <c r="J26" i="2"/>
  <c r="J31" i="2"/>
  <c r="J32" i="2"/>
  <c r="J33" i="2"/>
  <c r="J35" i="2"/>
  <c r="J36" i="2"/>
  <c r="J37" i="2"/>
  <c r="J39" i="2"/>
  <c r="J40" i="2"/>
  <c r="J41" i="2"/>
  <c r="J43" i="2"/>
  <c r="J44" i="2"/>
  <c r="J45" i="2"/>
  <c r="J47" i="2"/>
  <c r="J48" i="2"/>
  <c r="J49" i="2"/>
  <c r="J51" i="2"/>
  <c r="J52" i="2"/>
  <c r="J53" i="2"/>
  <c r="J59" i="2"/>
  <c r="J60" i="2"/>
  <c r="J61" i="2"/>
  <c r="J63" i="2"/>
  <c r="J64" i="2"/>
  <c r="J65" i="2"/>
  <c r="J3" i="2"/>
  <c r="H65" i="2"/>
  <c r="H64" i="2"/>
  <c r="H63" i="2"/>
  <c r="H61" i="2"/>
  <c r="H60" i="2"/>
  <c r="H59" i="2"/>
  <c r="H57" i="2"/>
  <c r="H56" i="2"/>
  <c r="H55" i="2"/>
  <c r="H53" i="2"/>
  <c r="H52" i="2"/>
  <c r="H51" i="2"/>
  <c r="H49" i="2"/>
  <c r="H48" i="2"/>
  <c r="H47" i="2"/>
  <c r="H45" i="2"/>
  <c r="H44" i="2"/>
  <c r="H43" i="2"/>
  <c r="H41" i="2"/>
  <c r="H40" i="2"/>
  <c r="H39" i="2"/>
  <c r="H37" i="2"/>
  <c r="H36" i="2"/>
  <c r="H35" i="2"/>
  <c r="H33" i="2"/>
  <c r="H32" i="2"/>
  <c r="H31" i="2"/>
  <c r="H26" i="2"/>
  <c r="H25" i="2"/>
  <c r="H24" i="2"/>
  <c r="H23" i="2"/>
  <c r="H21" i="2"/>
  <c r="H20" i="2"/>
  <c r="H19" i="2"/>
  <c r="H17" i="2"/>
  <c r="H16" i="2"/>
  <c r="H15" i="2"/>
  <c r="H13" i="2"/>
  <c r="H12" i="2"/>
  <c r="H11" i="2"/>
  <c r="H4" i="2"/>
  <c r="H5" i="2"/>
  <c r="H6" i="2"/>
  <c r="H7" i="2"/>
  <c r="H8" i="2"/>
  <c r="H3" i="2"/>
  <c r="F65" i="2"/>
  <c r="F64" i="2"/>
  <c r="F63" i="2"/>
  <c r="F61" i="2"/>
  <c r="F60" i="2"/>
  <c r="F59" i="2"/>
  <c r="F57" i="2"/>
  <c r="F56" i="2"/>
  <c r="F55" i="2"/>
  <c r="F53" i="2"/>
  <c r="F52" i="2"/>
  <c r="F51" i="2"/>
  <c r="F49" i="2"/>
  <c r="F48" i="2"/>
  <c r="F47" i="2"/>
  <c r="F45" i="2"/>
  <c r="F44" i="2"/>
  <c r="F43" i="2"/>
  <c r="F41" i="2"/>
  <c r="F40" i="2"/>
  <c r="F39" i="2"/>
  <c r="F37" i="2"/>
  <c r="F36" i="2"/>
  <c r="F35" i="2"/>
  <c r="F32" i="2"/>
  <c r="F33" i="2"/>
  <c r="F31" i="2"/>
  <c r="F25" i="2"/>
  <c r="F24" i="2"/>
  <c r="F23" i="2"/>
  <c r="F21" i="2"/>
  <c r="F20" i="2"/>
  <c r="F19" i="2"/>
  <c r="F17" i="2"/>
  <c r="F16" i="2"/>
  <c r="F15" i="2"/>
  <c r="F12" i="2"/>
  <c r="F13" i="2"/>
  <c r="F11" i="2"/>
  <c r="F4" i="2"/>
  <c r="F5" i="2"/>
  <c r="F6" i="2"/>
  <c r="F7" i="2"/>
  <c r="F8" i="2"/>
  <c r="F3" i="2"/>
  <c r="D64" i="2"/>
  <c r="D63" i="2"/>
  <c r="D61" i="2"/>
  <c r="D60" i="2"/>
  <c r="D59" i="2"/>
  <c r="D57" i="2"/>
  <c r="D56" i="2"/>
  <c r="D55" i="2"/>
  <c r="D53" i="2"/>
  <c r="D52" i="2"/>
  <c r="D51" i="2"/>
  <c r="D49" i="2"/>
  <c r="D48" i="2"/>
  <c r="D47" i="2"/>
  <c r="D45" i="2"/>
  <c r="D44" i="2"/>
  <c r="D43" i="2"/>
  <c r="D41" i="2"/>
  <c r="D40" i="2"/>
  <c r="D39" i="2"/>
  <c r="D37" i="2"/>
  <c r="D36" i="2"/>
  <c r="D35" i="2"/>
  <c r="D33" i="2"/>
  <c r="D32" i="2"/>
  <c r="D31" i="2"/>
  <c r="D2" i="2"/>
  <c r="I66" i="2" l="1"/>
  <c r="G66" i="2"/>
  <c r="E66" i="2"/>
</calcChain>
</file>

<file path=xl/sharedStrings.xml><?xml version="1.0" encoding="utf-8"?>
<sst xmlns="http://schemas.openxmlformats.org/spreadsheetml/2006/main" count="226" uniqueCount="143">
  <si>
    <t>ÍTEM</t>
  </si>
  <si>
    <t>REQUISITOS DE PARTICIPACIÓN (Jurídicos y de Experiencia)</t>
  </si>
  <si>
    <t>MEDIO DE PRUEBA</t>
  </si>
  <si>
    <t>1.</t>
  </si>
  <si>
    <t>Certificado de existencia y representación legal del proponente. Además, deberá adjuntar constancia de la autorización del máximo órgano social, cuando el representante legal tenga limitaciones para presentar la Propuesta Comercial y firmar el contrato.</t>
  </si>
  <si>
    <t>2.</t>
  </si>
  <si>
    <t>Certificado de existencia y representación legal del proponente.</t>
  </si>
  <si>
    <t>3.</t>
  </si>
  <si>
    <t>Carta de presentación y declaraciones del Proponente (Anexo 2B) debidamente diligenciado y firmado.</t>
  </si>
  <si>
    <t>Cooperativa Precoodes</t>
  </si>
  <si>
    <t xml:space="preserve">Tener relación directa o conexa, con el servicio requerido por la Universidad. Se entenderá por directa, la prestación de los servicios de Talas y podas (Servicios Forestales, Servicios de conservación forestal y Plantas y árboles ornamentales) </t>
  </si>
  <si>
    <t>Accion flora SAS</t>
  </si>
  <si>
    <t>Gestión agroambiental SAS</t>
  </si>
  <si>
    <t>No tener, el representante legal ni los miembros de su órgano de dirección y manejo (sea Junta Directiva, Junta de Socios, entre otras), inhabilidades, incompatibilidades ni conflictos de interés para contratar con LA UNIVERSIDAD, según la Constitución y la Ley; y el Acuerdo Superior 395 de 2011</t>
  </si>
  <si>
    <t xml:space="preserve">Carta de presentación y declaraciones del Proponente (Anexo 2B) debidamente diligenciado y firmado.
Certificado de existencia y representación legal del proponente
Carta de presentación y declaraciones del Proponente (Anexo 2B) debidamente diligenciado y firmado.
Certificado de existencia y representación legal del proponente
Carta de presentación y declaraciones del Proponente (Anexo 2B) debidamente diligenciado y firmado.
Certificado de existencia y representación legal del proponente
</t>
  </si>
  <si>
    <t>No estar reportada al Boletín de Responsables Fiscales de la Contraloría General de la República</t>
  </si>
  <si>
    <t xml:space="preserve">Certificado del Boletín de Responsables Fiscales de la Contraloría General de la República. </t>
  </si>
  <si>
    <t>Certificado de Registro Único de Proponentes –RUP- de la Cámara de Comercio, con fecha de expedición no superior a un (1) mes anterior a la fecha de cierre de la Invitación. Con fecha de expedición no superior a 30 días.</t>
  </si>
  <si>
    <t>NO</t>
  </si>
  <si>
    <t>SI</t>
  </si>
  <si>
    <t xml:space="preserve">Estar inscrita, calificada y clasificada en el Registro Único de Proponentes –RUP- de la Cámara de Comercio de su domicilio antes de la fecha de cierre o entrega de propuestas de esta invitación.
Que de acuerdo con el clasificador de bienes, obras y servicios en el tercer nivel (clase) el proponente reporta:
SG-FM-CL  Descripción
70 - 15 - 19 Servicios Forestales
70 - 15 - 18 Servicios de conservación forestal
70 - 11 - 15 Plantas y árboles ornamentales
</t>
  </si>
  <si>
    <t>Experiencia general &gt;2</t>
  </si>
  <si>
    <t>Ítem</t>
  </si>
  <si>
    <t>Sede</t>
  </si>
  <si>
    <t>Actividad</t>
  </si>
  <si>
    <t>Puntaje asignado</t>
  </si>
  <si>
    <t>Ciudad universitaria y sedes alternas del municipio de Medellín</t>
  </si>
  <si>
    <t>1.1</t>
  </si>
  <si>
    <t>Tala y poda de mantenimiento.</t>
  </si>
  <si>
    <t>Costo cuadrilla diurna
$/hora</t>
  </si>
  <si>
    <t>1.2</t>
  </si>
  <si>
    <t>Retiro de hojas de palma e infrutescencias, incluye instalación de zunchos y disposición final de residuos en botadero certificado por entes competentes.</t>
  </si>
  <si>
    <t>1.3</t>
  </si>
  <si>
    <t>Retiro de epífitas, hemiepífitas y parásitas, incluye instalación de zunchos y disposición final de residuos en botadero certificado por entes competentes.</t>
  </si>
  <si>
    <t>1.4</t>
  </si>
  <si>
    <t>Extracción de las raíces grandes, , incluye instalación de zunchos y disposición final de residuos en botadero certificado por entes competentes.</t>
  </si>
  <si>
    <t>1.5</t>
  </si>
  <si>
    <t>Picar, triturar, astillar o chipear  el material vegetal.</t>
  </si>
  <si>
    <t>Costo $/hora</t>
  </si>
  <si>
    <t>1.6</t>
  </si>
  <si>
    <t>Disposición final de residuos en botadero certificado por entes competentes.</t>
  </si>
  <si>
    <t>Costo $/m3</t>
  </si>
  <si>
    <t>Haciendas</t>
  </si>
  <si>
    <t>2.1</t>
  </si>
  <si>
    <t>La Montaña, vereda Monteredondo a 3 kilómetros de la cabecera municipal de San Pedro de los Milagros.</t>
  </si>
  <si>
    <t>2.1.1</t>
  </si>
  <si>
    <t>Tala y poda de mantenimiento, incluye disposición final de residuos en botadero certificado por entes competentes.</t>
  </si>
  <si>
    <t>2.1.2</t>
  </si>
  <si>
    <t>2.1.3</t>
  </si>
  <si>
    <t>2.2</t>
  </si>
  <si>
    <t xml:space="preserve">Vegas de la Clara, a 74 kilómetros de Medellín por la carretera, al Nordeste Antioqueño, en el municipio de Gómez Plata  </t>
  </si>
  <si>
    <t>2.2.1</t>
  </si>
  <si>
    <t>2.2.2</t>
  </si>
  <si>
    <t>2.2.3</t>
  </si>
  <si>
    <t>2.3</t>
  </si>
  <si>
    <t>2.3.1</t>
  </si>
  <si>
    <t>2.3.2</t>
  </si>
  <si>
    <t>2.3.3</t>
  </si>
  <si>
    <t>2.4</t>
  </si>
  <si>
    <t>2.4.1</t>
  </si>
  <si>
    <t>2.4.2</t>
  </si>
  <si>
    <t>2.4.3</t>
  </si>
  <si>
    <t>Sedes Regionales</t>
  </si>
  <si>
    <t>3.1</t>
  </si>
  <si>
    <t xml:space="preserve">Municipios de Urabá: </t>
  </si>
  <si>
    <t>3.1.1</t>
  </si>
  <si>
    <t xml:space="preserve">Tala y poda de mantenimiento </t>
  </si>
  <si>
    <t>3.1.2</t>
  </si>
  <si>
    <t>Retiro de hojas de palma e infrutescencias.</t>
  </si>
  <si>
    <t>3.1.3</t>
  </si>
  <si>
    <t>Disposición final de residuos en botadero certificado por entes competentes</t>
  </si>
  <si>
    <t>3.2</t>
  </si>
  <si>
    <t>3.2.1</t>
  </si>
  <si>
    <t>Tala y poda de mantenimiento</t>
  </si>
  <si>
    <t>3.2.2</t>
  </si>
  <si>
    <t>3.2.3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</si>
  <si>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</si>
  <si>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</si>
  <si>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</si>
  <si>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</si>
  <si>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</si>
  <si>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</si>
  <si>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</si>
  <si>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</si>
  <si>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3.5</t>
  </si>
  <si>
    <t>3.5.1</t>
  </si>
  <si>
    <t>3.5.2</t>
  </si>
  <si>
    <t>3.5.3</t>
  </si>
  <si>
    <t>3.6</t>
  </si>
  <si>
    <t>3.6.1</t>
  </si>
  <si>
    <t>3.6.2</t>
  </si>
  <si>
    <t>3.6.3</t>
  </si>
  <si>
    <t>3.7</t>
  </si>
  <si>
    <t>3.7.1</t>
  </si>
  <si>
    <t>3.7.2</t>
  </si>
  <si>
    <t>3.7.3</t>
  </si>
  <si>
    <t>3.8</t>
  </si>
  <si>
    <t>3.8.1</t>
  </si>
  <si>
    <t>3.8.2</t>
  </si>
  <si>
    <t>3.8.3</t>
  </si>
  <si>
    <t>3.9</t>
  </si>
  <si>
    <t>3.9.1</t>
  </si>
  <si>
    <t>3.9.2</t>
  </si>
  <si>
    <t>3.9.3</t>
  </si>
  <si>
    <t>propuesta 1
Precoodes</t>
  </si>
  <si>
    <t>propuesta 2
Acción -flora SAS</t>
  </si>
  <si>
    <t>propuesta 3
Gestión agroambiental SAS</t>
  </si>
  <si>
    <t>Puntos</t>
  </si>
  <si>
    <t xml:space="preserve">Ser una persona jurídica con: 
(i) capacidad jurídica para celebrar contratos; 
(ii) creada por lo menos tres (3) años antes de la fecha de cierre de la invitación; 
(iii) con una vigencia mínima igual al término de duración de las garantías exigidas y un año más y 
(iv) estar inscrita en la Cámara de Comercio de su domicilio.
</t>
  </si>
  <si>
    <t>X
Folio 4-7</t>
  </si>
  <si>
    <t>X 
Folio 4- 7</t>
  </si>
  <si>
    <t>X
Folio 34 y 35</t>
  </si>
  <si>
    <t>X 
Folio 1,2 ,3</t>
  </si>
  <si>
    <t>No tener ninguna de estas situaciones: Cesación de Folioos o, cualquier otra circunstancia que justificadamente permita a La Universidad presumir incapacidad o imposibilidad jurídica, económica o técnica para cumplir el objeto del contrato.</t>
  </si>
  <si>
    <t>X 
Folio1,2,3</t>
  </si>
  <si>
    <t>Haber cumplido con los aportes al Sistema de Seguridad Social Integral y Parafiscales, en los seis (6) meses anteriores a la presentación de la Propuesta Comercial y encontrarse a paz y salvo con el sistema. Si tiene acuerdos de Folioo deberá certificarlo.</t>
  </si>
  <si>
    <t>Certificación del Folioo de los aportes de los empleados al Sistemas de Seguridad Social Integral y Parafiscales, expedido por el Revisor Fiscal, en su defecto, por el Representante Legal. (Anexo 3). Debidamente diligenciado y firmado.</t>
  </si>
  <si>
    <t>X
 Folio 8-9</t>
  </si>
  <si>
    <t>X 
Folio 13-14</t>
  </si>
  <si>
    <t>X 
Folio 15</t>
  </si>
  <si>
    <t xml:space="preserve">X
Folio 14-27
Folio 2 y 3  </t>
  </si>
  <si>
    <t>X
Folio 9</t>
  </si>
  <si>
    <t xml:space="preserve">X
Folio 14-27 
</t>
  </si>
  <si>
    <t>X
Folio 10</t>
  </si>
  <si>
    <t>X
Folio 1-2</t>
  </si>
  <si>
    <t>X
Folio 37-38</t>
  </si>
  <si>
    <t>X
Folio 12</t>
  </si>
  <si>
    <t>X
Folio 13</t>
  </si>
  <si>
    <t>X
Folio 47</t>
  </si>
  <si>
    <t>X
Folio 15</t>
  </si>
  <si>
    <r>
      <t xml:space="preserve">El Progreso, </t>
    </r>
    <r>
      <rPr>
        <sz val="9"/>
        <rFont val="Calibri"/>
        <family val="2"/>
      </rPr>
      <t>vereda El Hatillo municipio de Barbosa</t>
    </r>
  </si>
  <si>
    <r>
      <t xml:space="preserve">La Candelaria, </t>
    </r>
    <r>
      <rPr>
        <sz val="9"/>
        <rFont val="Calibri"/>
        <family val="2"/>
      </rPr>
      <t>kilómetro X de la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vía que conduce de Caucasia al municipio de Nechí.</t>
    </r>
  </si>
  <si>
    <r>
      <t xml:space="preserve">Turbo, </t>
    </r>
    <r>
      <rPr>
        <sz val="9"/>
        <rFont val="Calibri"/>
        <family val="2"/>
      </rPr>
      <t>Carrera 28 # 107 - 49 Barrio la Lucila</t>
    </r>
  </si>
  <si>
    <r>
      <t xml:space="preserve">Apartadó, </t>
    </r>
    <r>
      <rPr>
        <sz val="9"/>
        <rFont val="Calibri"/>
        <family val="2"/>
      </rPr>
      <t>Carrera 100 # 77 - 41</t>
    </r>
  </si>
  <si>
    <r>
      <t xml:space="preserve">Carepa, </t>
    </r>
    <r>
      <rPr>
        <sz val="9"/>
        <rFont val="Calibri"/>
        <family val="2"/>
      </rPr>
      <t>Km 1 vía Carepa - Apartadó</t>
    </r>
  </si>
  <si>
    <r>
      <t xml:space="preserve">Municipio de Caucasia, </t>
    </r>
    <r>
      <rPr>
        <sz val="9"/>
        <rFont val="Calibri"/>
        <family val="2"/>
      </rPr>
      <t>calle 22 # 20 - 84 entrada al Liceo Caucasia</t>
    </r>
  </si>
  <si>
    <r>
      <t xml:space="preserve">Municipio de Andes, </t>
    </r>
    <r>
      <rPr>
        <sz val="9"/>
        <rFont val="Calibri"/>
        <family val="2"/>
      </rPr>
      <t xml:space="preserve">Km 4, salida hacia Medellín - frente a la Granja ITA </t>
    </r>
  </si>
  <si>
    <r>
      <t>Municipio Santa Fe de Antioquia, c</t>
    </r>
    <r>
      <rPr>
        <sz val="9"/>
        <rFont val="Calibri"/>
        <family val="2"/>
      </rPr>
      <t>alle 9 # 7 - 369</t>
    </r>
  </si>
  <si>
    <r>
      <t xml:space="preserve">Municipio de Sonsón, </t>
    </r>
    <r>
      <rPr>
        <sz val="9"/>
        <rFont val="Calibri"/>
        <family val="2"/>
      </rPr>
      <t>La Pinera río arriba</t>
    </r>
  </si>
  <si>
    <r>
      <t xml:space="preserve">Municipio de Yarumal, </t>
    </r>
    <r>
      <rPr>
        <sz val="9"/>
        <rFont val="Calibri"/>
        <family val="2"/>
      </rPr>
      <t>carrera 21 # 19 - 21</t>
    </r>
  </si>
  <si>
    <r>
      <t xml:space="preserve">Municipio de Puerto Berrio, </t>
    </r>
    <r>
      <rPr>
        <sz val="9"/>
        <rFont val="Calibri"/>
        <family val="2"/>
      </rPr>
      <t>salida a Medellín - barrio el Cacique</t>
    </r>
  </si>
  <si>
    <r>
      <t xml:space="preserve">Municipio de Amalfi, </t>
    </r>
    <r>
      <rPr>
        <sz val="9"/>
        <rFont val="Calibri"/>
        <family val="2"/>
      </rPr>
      <t>Calle Santander # 18 - 80</t>
    </r>
  </si>
  <si>
    <r>
      <t xml:space="preserve">Municipio de San Roque, </t>
    </r>
    <r>
      <rPr>
        <sz val="9"/>
        <rFont val="Calibri"/>
        <family val="2"/>
      </rPr>
      <t>Estación Piscícola San José del Nus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</si>
</sst>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rgb="FF54545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41" fontId="0" fillId="0" borderId="0" xfId="1" applyFont="1" applyAlignment="1">
      <alignment horizontal="center" wrapText="1"/>
    </xf>
    <xf numFmtId="3" fontId="4" fillId="0" borderId="0" xfId="0" applyNumberFormat="1" applyFont="1"/>
    <xf numFmtId="41" fontId="0" fillId="0" borderId="0" xfId="0" applyNumberFormat="1" applyAlignment="1">
      <alignment wrapText="1"/>
    </xf>
    <xf numFmtId="41" fontId="0" fillId="0" borderId="0" xfId="1" applyFont="1"/>
    <xf numFmtId="2" fontId="0" fillId="2" borderId="5" xfId="0" applyNumberFormat="1" applyFill="1" applyBorder="1"/>
    <xf numFmtId="42" fontId="0" fillId="2" borderId="6" xfId="2" applyFont="1" applyFill="1" applyBorder="1"/>
    <xf numFmtId="41" fontId="0" fillId="2" borderId="6" xfId="1" applyFont="1" applyFill="1" applyBorder="1"/>
    <xf numFmtId="42" fontId="0" fillId="3" borderId="6" xfId="2" applyFont="1" applyFill="1" applyBorder="1"/>
    <xf numFmtId="41" fontId="0" fillId="3" borderId="6" xfId="1" applyFont="1" applyFill="1" applyBorder="1"/>
    <xf numFmtId="42" fontId="0" fillId="2" borderId="3" xfId="2" applyFont="1" applyFill="1" applyBorder="1"/>
    <xf numFmtId="41" fontId="0" fillId="2" borderId="3" xfId="1" applyFont="1" applyFill="1" applyBorder="1"/>
    <xf numFmtId="42" fontId="0" fillId="3" borderId="3" xfId="2" applyFont="1" applyFill="1" applyBorder="1"/>
    <xf numFmtId="2" fontId="0" fillId="2" borderId="3" xfId="0" applyNumberFormat="1" applyFill="1" applyBorder="1"/>
    <xf numFmtId="164" fontId="0" fillId="0" borderId="3" xfId="0" applyNumberFormat="1" applyBorder="1"/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1" fontId="0" fillId="0" borderId="0" xfId="1" applyFont="1" applyAlignment="1">
      <alignment wrapText="1"/>
    </xf>
    <xf numFmtId="42" fontId="0" fillId="5" borderId="6" xfId="2" applyFont="1" applyFill="1" applyBorder="1"/>
    <xf numFmtId="41" fontId="0" fillId="5" borderId="6" xfId="1" applyFont="1" applyFill="1" applyBorder="1"/>
    <xf numFmtId="42" fontId="0" fillId="5" borderId="3" xfId="2" applyFont="1" applyFill="1" applyBorder="1"/>
    <xf numFmtId="0" fontId="2" fillId="0" borderId="0" xfId="0" applyFont="1"/>
    <xf numFmtId="0" fontId="0" fillId="0" borderId="3" xfId="0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1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  <xf numFmtId="41" fontId="5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/>
    <xf numFmtId="41" fontId="2" fillId="0" borderId="3" xfId="1" applyFont="1" applyBorder="1"/>
    <xf numFmtId="0" fontId="6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1" fontId="2" fillId="0" borderId="5" xfId="1" applyFont="1" applyBorder="1" applyAlignment="1">
      <alignment horizontal="center"/>
    </xf>
    <xf numFmtId="41" fontId="2" fillId="0" borderId="9" xfId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8" workbookViewId="0">
      <selection activeCell="D16" sqref="D16"/>
    </sheetView>
  </sheetViews>
  <sheetFormatPr baseColWidth="10" defaultColWidth="11" defaultRowHeight="15" x14ac:dyDescent="0.25"/>
  <cols>
    <col min="1" max="1" width="11" style="7"/>
    <col min="2" max="2" width="43.42578125" style="7" customWidth="1"/>
    <col min="3" max="3" width="46" style="7" customWidth="1"/>
    <col min="4" max="4" width="13.42578125" style="7" customWidth="1"/>
    <col min="5" max="5" width="10.42578125" style="7" customWidth="1"/>
    <col min="6" max="6" width="9.5703125" style="7" customWidth="1"/>
    <col min="7" max="7" width="11.5703125" style="7" customWidth="1"/>
    <col min="8" max="16384" width="11" style="7"/>
  </cols>
  <sheetData>
    <row r="2" spans="1:9" ht="45.75" customHeight="1" thickBot="1" x14ac:dyDescent="0.3">
      <c r="D2" s="49" t="s">
        <v>9</v>
      </c>
      <c r="E2" s="49"/>
      <c r="F2" s="50" t="s">
        <v>11</v>
      </c>
      <c r="G2" s="50"/>
      <c r="H2" s="51" t="s">
        <v>12</v>
      </c>
      <c r="I2" s="51"/>
    </row>
    <row r="3" spans="1:9" ht="36" customHeight="1" thickBot="1" x14ac:dyDescent="0.3">
      <c r="A3" s="1" t="s">
        <v>0</v>
      </c>
      <c r="B3" s="2" t="s">
        <v>1</v>
      </c>
      <c r="C3" s="5" t="s">
        <v>2</v>
      </c>
      <c r="D3" s="33" t="s">
        <v>19</v>
      </c>
      <c r="E3" s="33" t="s">
        <v>18</v>
      </c>
      <c r="F3" s="23" t="s">
        <v>19</v>
      </c>
      <c r="G3" s="23" t="s">
        <v>18</v>
      </c>
      <c r="H3" s="8" t="s">
        <v>19</v>
      </c>
      <c r="I3" s="8" t="s">
        <v>18</v>
      </c>
    </row>
    <row r="4" spans="1:9" ht="103.5" customHeight="1" x14ac:dyDescent="0.25">
      <c r="A4" s="4">
        <v>1</v>
      </c>
      <c r="B4" s="4" t="s">
        <v>108</v>
      </c>
      <c r="C4" s="6" t="s">
        <v>4</v>
      </c>
      <c r="D4" s="34" t="s">
        <v>120</v>
      </c>
      <c r="E4" s="34"/>
      <c r="F4" s="24" t="s">
        <v>121</v>
      </c>
      <c r="G4" s="24"/>
      <c r="H4" s="32" t="s">
        <v>109</v>
      </c>
      <c r="I4" s="4"/>
    </row>
    <row r="5" spans="1:9" ht="83.25" customHeight="1" x14ac:dyDescent="0.25">
      <c r="A5" s="4">
        <v>2</v>
      </c>
      <c r="B5" s="4" t="s">
        <v>10</v>
      </c>
      <c r="C5" s="6" t="s">
        <v>6</v>
      </c>
      <c r="D5" s="34" t="s">
        <v>122</v>
      </c>
      <c r="E5" s="34"/>
      <c r="F5" s="24" t="s">
        <v>123</v>
      </c>
      <c r="G5" s="24"/>
      <c r="H5" s="32" t="s">
        <v>110</v>
      </c>
      <c r="I5" s="4"/>
    </row>
    <row r="6" spans="1:9" ht="90.75" customHeight="1" x14ac:dyDescent="0.25">
      <c r="A6" s="4">
        <v>3</v>
      </c>
      <c r="B6" s="4" t="s">
        <v>13</v>
      </c>
      <c r="C6" s="6" t="s">
        <v>8</v>
      </c>
      <c r="D6" s="34" t="s">
        <v>111</v>
      </c>
      <c r="E6" s="34"/>
      <c r="F6" s="35" t="s">
        <v>124</v>
      </c>
      <c r="G6" s="24"/>
      <c r="H6" s="32" t="s">
        <v>112</v>
      </c>
      <c r="I6" s="4"/>
    </row>
    <row r="7" spans="1:9" ht="219.75" customHeight="1" x14ac:dyDescent="0.25">
      <c r="A7" s="4">
        <v>4</v>
      </c>
      <c r="B7" s="4" t="s">
        <v>113</v>
      </c>
      <c r="C7" s="6" t="s">
        <v>14</v>
      </c>
      <c r="D7" s="34" t="s">
        <v>111</v>
      </c>
      <c r="E7" s="34"/>
      <c r="F7" s="35" t="s">
        <v>124</v>
      </c>
      <c r="G7" s="24"/>
      <c r="H7" s="32" t="s">
        <v>114</v>
      </c>
      <c r="I7" s="4"/>
    </row>
    <row r="8" spans="1:9" ht="86.25" customHeight="1" x14ac:dyDescent="0.25">
      <c r="A8" s="4">
        <v>5</v>
      </c>
      <c r="B8" s="4" t="s">
        <v>115</v>
      </c>
      <c r="C8" s="6" t="s">
        <v>116</v>
      </c>
      <c r="D8" s="34" t="s">
        <v>125</v>
      </c>
      <c r="E8" s="34"/>
      <c r="F8" s="35" t="s">
        <v>126</v>
      </c>
      <c r="G8" s="24"/>
      <c r="H8" s="32" t="s">
        <v>117</v>
      </c>
      <c r="I8" s="4"/>
    </row>
    <row r="9" spans="1:9" ht="45" x14ac:dyDescent="0.25">
      <c r="A9" s="4">
        <v>6</v>
      </c>
      <c r="B9" s="4" t="s">
        <v>15</v>
      </c>
      <c r="C9" s="6" t="s">
        <v>16</v>
      </c>
      <c r="D9" s="34" t="s">
        <v>121</v>
      </c>
      <c r="E9" s="34"/>
      <c r="F9" s="35" t="s">
        <v>127</v>
      </c>
      <c r="G9" s="24"/>
      <c r="H9" s="32" t="s">
        <v>118</v>
      </c>
      <c r="I9" s="4"/>
    </row>
    <row r="10" spans="1:9" ht="173.25" customHeight="1" x14ac:dyDescent="0.25">
      <c r="A10" s="4">
        <v>7</v>
      </c>
      <c r="B10" s="4" t="s">
        <v>20</v>
      </c>
      <c r="C10" s="6" t="s">
        <v>17</v>
      </c>
      <c r="D10" s="34" t="s">
        <v>128</v>
      </c>
      <c r="E10" s="34"/>
      <c r="F10" s="35" t="s">
        <v>129</v>
      </c>
      <c r="G10" s="24"/>
      <c r="H10" s="32" t="s">
        <v>119</v>
      </c>
      <c r="I10" s="4"/>
    </row>
    <row r="11" spans="1:9" ht="108" customHeight="1" x14ac:dyDescent="0.25">
      <c r="A11" s="4">
        <v>8</v>
      </c>
      <c r="B11" s="4" t="s">
        <v>21</v>
      </c>
      <c r="C11" s="6"/>
      <c r="D11" s="36">
        <v>25</v>
      </c>
      <c r="E11" s="37"/>
      <c r="F11" s="38">
        <v>16</v>
      </c>
      <c r="G11" s="24"/>
      <c r="H11" s="32">
        <v>6</v>
      </c>
      <c r="I11" s="4"/>
    </row>
    <row r="13" spans="1:9" ht="15.75" x14ac:dyDescent="0.25">
      <c r="B13" s="9"/>
      <c r="C13" s="10"/>
      <c r="D13" s="11"/>
    </row>
    <row r="15" spans="1:9" ht="15.75" x14ac:dyDescent="0.25">
      <c r="E15" s="10"/>
    </row>
    <row r="17" spans="4:8" x14ac:dyDescent="0.25">
      <c r="D17" s="27"/>
      <c r="H17" s="25"/>
    </row>
    <row r="18" spans="4:8" x14ac:dyDescent="0.25">
      <c r="D18" s="27"/>
      <c r="G18" s="26"/>
    </row>
    <row r="19" spans="4:8" x14ac:dyDescent="0.25">
      <c r="D19" s="27"/>
      <c r="E19" s="11"/>
    </row>
    <row r="20" spans="4:8" x14ac:dyDescent="0.25">
      <c r="D20" s="27"/>
    </row>
  </sheetData>
  <sheetProtection algorithmName="SHA-512" hashValue="FAIq4LVaCa6SVyMO6MOvrUBryUREDw7wmKa0zTWXtS95zPyBq2K1VJFyaGsNJ49MFU9cwtFxekUi7xH89vtQ9w==" saltValue="6jtLspOXM53sFoEh8gf14w==" spinCount="100000" sheet="1" objects="1" scenarios="1" selectLockedCells="1" selectUnlockedCells="1"/>
  <mergeCells count="3"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9" workbookViewId="0">
      <selection activeCell="F61" sqref="F61"/>
    </sheetView>
  </sheetViews>
  <sheetFormatPr baseColWidth="10" defaultRowHeight="15" x14ac:dyDescent="0.25"/>
  <cols>
    <col min="2" max="2" width="33.140625" customWidth="1"/>
    <col min="3" max="3" width="22.42578125" customWidth="1"/>
    <col min="4" max="4" width="14.7109375" customWidth="1"/>
    <col min="5" max="5" width="12.85546875" customWidth="1"/>
    <col min="6" max="6" width="12.28515625" style="12" customWidth="1"/>
    <col min="8" max="8" width="16.28515625" customWidth="1"/>
  </cols>
  <sheetData>
    <row r="1" spans="1:10" ht="15.75" thickBot="1" x14ac:dyDescent="0.3">
      <c r="A1" s="39" t="s">
        <v>22</v>
      </c>
      <c r="B1" s="39" t="s">
        <v>23</v>
      </c>
      <c r="C1" s="40" t="s">
        <v>24</v>
      </c>
      <c r="D1" s="3" t="s">
        <v>25</v>
      </c>
    </row>
    <row r="2" spans="1:10" ht="39.75" customHeight="1" thickBot="1" x14ac:dyDescent="0.3">
      <c r="A2" s="46" t="s">
        <v>3</v>
      </c>
      <c r="B2" s="41" t="s">
        <v>26</v>
      </c>
      <c r="C2" s="41"/>
      <c r="D2" s="13">
        <f>SUM(D3:D8)</f>
        <v>65.78</v>
      </c>
      <c r="E2" s="59" t="s">
        <v>104</v>
      </c>
      <c r="F2" s="60"/>
      <c r="G2" s="59" t="s">
        <v>105</v>
      </c>
      <c r="H2" s="60"/>
      <c r="I2" s="59" t="s">
        <v>106</v>
      </c>
      <c r="J2" s="60"/>
    </row>
    <row r="3" spans="1:10" ht="24" customHeight="1" x14ac:dyDescent="0.25">
      <c r="A3" s="46" t="s">
        <v>27</v>
      </c>
      <c r="B3" s="42" t="s">
        <v>28</v>
      </c>
      <c r="C3" s="43" t="s">
        <v>29</v>
      </c>
      <c r="D3" s="3">
        <v>20.78</v>
      </c>
      <c r="E3" s="14">
        <v>118693</v>
      </c>
      <c r="F3" s="15">
        <f>D3*E3</f>
        <v>2466440.54</v>
      </c>
      <c r="G3" s="28">
        <v>130000</v>
      </c>
      <c r="H3" s="29">
        <f>G3*D3</f>
        <v>2701400</v>
      </c>
      <c r="I3" s="16">
        <v>140208</v>
      </c>
      <c r="J3" s="17">
        <f>I3*D3</f>
        <v>2913522.24</v>
      </c>
    </row>
    <row r="4" spans="1:10" ht="38.25" customHeight="1" x14ac:dyDescent="0.25">
      <c r="A4" s="46" t="s">
        <v>30</v>
      </c>
      <c r="B4" s="42" t="s">
        <v>31</v>
      </c>
      <c r="C4" s="43" t="s">
        <v>29</v>
      </c>
      <c r="D4" s="3">
        <v>8</v>
      </c>
      <c r="E4" s="18">
        <v>64489</v>
      </c>
      <c r="F4" s="15">
        <f t="shared" ref="F4:F8" si="0">D4*E4</f>
        <v>515912</v>
      </c>
      <c r="G4" s="30">
        <v>120000</v>
      </c>
      <c r="H4" s="29">
        <f t="shared" ref="H4:H8" si="1">G4*D4</f>
        <v>960000</v>
      </c>
      <c r="I4" s="20">
        <v>126458</v>
      </c>
      <c r="J4" s="17">
        <f t="shared" ref="J4:J65" si="2">I4*D4</f>
        <v>1011664</v>
      </c>
    </row>
    <row r="5" spans="1:10" ht="49.5" customHeight="1" x14ac:dyDescent="0.25">
      <c r="A5" s="46" t="s">
        <v>32</v>
      </c>
      <c r="B5" s="42" t="s">
        <v>33</v>
      </c>
      <c r="C5" s="43" t="s">
        <v>29</v>
      </c>
      <c r="D5" s="3">
        <v>5</v>
      </c>
      <c r="E5" s="18">
        <v>64489</v>
      </c>
      <c r="F5" s="15">
        <f t="shared" si="0"/>
        <v>322445</v>
      </c>
      <c r="G5" s="30">
        <v>120000</v>
      </c>
      <c r="H5" s="29">
        <f t="shared" si="1"/>
        <v>600000</v>
      </c>
      <c r="I5" s="20">
        <v>126458</v>
      </c>
      <c r="J5" s="17">
        <f t="shared" si="2"/>
        <v>632290</v>
      </c>
    </row>
    <row r="6" spans="1:10" ht="45.75" customHeight="1" x14ac:dyDescent="0.25">
      <c r="A6" s="46" t="s">
        <v>34</v>
      </c>
      <c r="B6" s="42" t="s">
        <v>35</v>
      </c>
      <c r="C6" s="43" t="s">
        <v>29</v>
      </c>
      <c r="D6" s="3">
        <v>7</v>
      </c>
      <c r="E6" s="18">
        <v>64489</v>
      </c>
      <c r="F6" s="15">
        <f t="shared" si="0"/>
        <v>451423</v>
      </c>
      <c r="G6" s="30">
        <v>110000</v>
      </c>
      <c r="H6" s="29">
        <f t="shared" si="1"/>
        <v>770000</v>
      </c>
      <c r="I6" s="20">
        <v>126458</v>
      </c>
      <c r="J6" s="17">
        <f t="shared" si="2"/>
        <v>885206</v>
      </c>
    </row>
    <row r="7" spans="1:10" ht="23.25" customHeight="1" x14ac:dyDescent="0.25">
      <c r="A7" s="46" t="s">
        <v>36</v>
      </c>
      <c r="B7" s="42" t="s">
        <v>37</v>
      </c>
      <c r="C7" s="44" t="s">
        <v>38</v>
      </c>
      <c r="D7" s="3">
        <v>10</v>
      </c>
      <c r="E7" s="18">
        <v>158176</v>
      </c>
      <c r="F7" s="15">
        <f t="shared" si="0"/>
        <v>1581760</v>
      </c>
      <c r="G7" s="30">
        <v>145000</v>
      </c>
      <c r="H7" s="29">
        <f t="shared" si="1"/>
        <v>1450000</v>
      </c>
      <c r="I7" s="20">
        <v>285714</v>
      </c>
      <c r="J7" s="17">
        <f t="shared" si="2"/>
        <v>2857140</v>
      </c>
    </row>
    <row r="8" spans="1:10" ht="32.25" customHeight="1" x14ac:dyDescent="0.25">
      <c r="A8" s="46" t="s">
        <v>39</v>
      </c>
      <c r="B8" s="42" t="s">
        <v>40</v>
      </c>
      <c r="C8" s="44" t="s">
        <v>41</v>
      </c>
      <c r="D8" s="3">
        <v>15</v>
      </c>
      <c r="E8" s="18">
        <v>45000</v>
      </c>
      <c r="F8" s="15">
        <f t="shared" si="0"/>
        <v>675000</v>
      </c>
      <c r="G8" s="30">
        <v>45000</v>
      </c>
      <c r="H8" s="29">
        <f t="shared" si="1"/>
        <v>675000</v>
      </c>
      <c r="I8" s="20">
        <v>31700</v>
      </c>
      <c r="J8" s="17">
        <f t="shared" si="2"/>
        <v>475500</v>
      </c>
    </row>
    <row r="9" spans="1:10" x14ac:dyDescent="0.25">
      <c r="A9" s="46" t="s">
        <v>5</v>
      </c>
      <c r="B9" s="45" t="s">
        <v>42</v>
      </c>
      <c r="C9" s="45"/>
      <c r="D9" s="21">
        <v>12</v>
      </c>
      <c r="E9" s="18"/>
      <c r="F9" s="19"/>
      <c r="G9" s="30"/>
      <c r="H9" s="29"/>
      <c r="I9" s="20"/>
      <c r="J9" s="17"/>
    </row>
    <row r="10" spans="1:10" ht="27" customHeight="1" x14ac:dyDescent="0.25">
      <c r="A10" s="46" t="s">
        <v>43</v>
      </c>
      <c r="B10" s="56" t="s">
        <v>44</v>
      </c>
      <c r="C10" s="57"/>
      <c r="D10" s="57"/>
      <c r="E10" s="57"/>
      <c r="F10" s="57"/>
      <c r="G10" s="57"/>
      <c r="H10" s="57"/>
      <c r="I10" s="57"/>
      <c r="J10" s="58"/>
    </row>
    <row r="11" spans="1:10" ht="45" customHeight="1" x14ac:dyDescent="0.25">
      <c r="A11" s="44" t="s">
        <v>45</v>
      </c>
      <c r="B11" s="42" t="s">
        <v>46</v>
      </c>
      <c r="C11" s="43" t="s">
        <v>29</v>
      </c>
      <c r="D11" s="3">
        <v>1</v>
      </c>
      <c r="E11" s="18">
        <v>118693</v>
      </c>
      <c r="F11" s="15">
        <f t="shared" ref="F11" si="3">D11*E11</f>
        <v>118693</v>
      </c>
      <c r="G11" s="30">
        <v>180000</v>
      </c>
      <c r="H11" s="29">
        <f t="shared" ref="H11:H65" si="4">G11*D11</f>
        <v>180000</v>
      </c>
      <c r="I11" s="20">
        <v>204792</v>
      </c>
      <c r="J11" s="17">
        <f t="shared" si="2"/>
        <v>204792</v>
      </c>
    </row>
    <row r="12" spans="1:10" ht="38.25" customHeight="1" x14ac:dyDescent="0.25">
      <c r="A12" s="44" t="s">
        <v>47</v>
      </c>
      <c r="B12" s="42" t="s">
        <v>31</v>
      </c>
      <c r="C12" s="43" t="s">
        <v>29</v>
      </c>
      <c r="D12" s="3">
        <v>1</v>
      </c>
      <c r="E12" s="18">
        <v>64489</v>
      </c>
      <c r="F12" s="15">
        <f t="shared" ref="F12:F13" si="5">D12*E12</f>
        <v>64489</v>
      </c>
      <c r="G12" s="30">
        <v>160000</v>
      </c>
      <c r="H12" s="29">
        <f t="shared" si="4"/>
        <v>160000</v>
      </c>
      <c r="I12" s="20">
        <v>191042</v>
      </c>
      <c r="J12" s="17">
        <f t="shared" si="2"/>
        <v>191042</v>
      </c>
    </row>
    <row r="13" spans="1:10" ht="38.25" customHeight="1" x14ac:dyDescent="0.25">
      <c r="A13" s="44" t="s">
        <v>48</v>
      </c>
      <c r="B13" s="42" t="s">
        <v>40</v>
      </c>
      <c r="C13" s="44" t="s">
        <v>41</v>
      </c>
      <c r="D13" s="3">
        <v>1</v>
      </c>
      <c r="E13" s="18">
        <v>45000</v>
      </c>
      <c r="F13" s="15">
        <f t="shared" si="5"/>
        <v>45000</v>
      </c>
      <c r="G13" s="30">
        <v>60000</v>
      </c>
      <c r="H13" s="29">
        <f t="shared" si="4"/>
        <v>60000</v>
      </c>
      <c r="I13" s="20">
        <v>41700</v>
      </c>
      <c r="J13" s="17">
        <f t="shared" si="2"/>
        <v>41700</v>
      </c>
    </row>
    <row r="14" spans="1:10" ht="33.75" customHeight="1" x14ac:dyDescent="0.25">
      <c r="A14" s="46" t="s">
        <v>49</v>
      </c>
      <c r="B14" s="62" t="s">
        <v>50</v>
      </c>
      <c r="C14" s="63"/>
      <c r="D14" s="63"/>
      <c r="E14" s="63"/>
      <c r="F14" s="63"/>
      <c r="G14" s="63"/>
      <c r="H14" s="63"/>
      <c r="I14" s="63"/>
      <c r="J14" s="64"/>
    </row>
    <row r="15" spans="1:10" ht="48" x14ac:dyDescent="0.25">
      <c r="A15" s="44" t="s">
        <v>51</v>
      </c>
      <c r="B15" s="42" t="s">
        <v>46</v>
      </c>
      <c r="C15" s="43" t="s">
        <v>29</v>
      </c>
      <c r="D15" s="3">
        <v>1</v>
      </c>
      <c r="E15" s="18">
        <v>178039</v>
      </c>
      <c r="F15" s="15">
        <f t="shared" ref="F15:F17" si="6">D15*E15</f>
        <v>178039</v>
      </c>
      <c r="G15" s="29">
        <v>180000</v>
      </c>
      <c r="H15" s="29">
        <f t="shared" si="4"/>
        <v>180000</v>
      </c>
      <c r="I15" s="20">
        <v>204792</v>
      </c>
      <c r="J15" s="17">
        <f t="shared" si="2"/>
        <v>204792</v>
      </c>
    </row>
    <row r="16" spans="1:10" ht="43.5" customHeight="1" x14ac:dyDescent="0.25">
      <c r="A16" s="44" t="s">
        <v>52</v>
      </c>
      <c r="B16" s="42" t="s">
        <v>31</v>
      </c>
      <c r="C16" s="43" t="s">
        <v>29</v>
      </c>
      <c r="D16" s="3">
        <v>1</v>
      </c>
      <c r="E16" s="18">
        <v>90284</v>
      </c>
      <c r="F16" s="15">
        <f t="shared" si="6"/>
        <v>90284</v>
      </c>
      <c r="G16" s="29">
        <v>160000</v>
      </c>
      <c r="H16" s="29">
        <f t="shared" si="4"/>
        <v>160000</v>
      </c>
      <c r="I16" s="20">
        <v>191042</v>
      </c>
      <c r="J16" s="17">
        <f t="shared" si="2"/>
        <v>191042</v>
      </c>
    </row>
    <row r="17" spans="1:10" ht="43.5" customHeight="1" x14ac:dyDescent="0.25">
      <c r="A17" s="44" t="s">
        <v>53</v>
      </c>
      <c r="B17" s="42" t="s">
        <v>40</v>
      </c>
      <c r="C17" s="44" t="s">
        <v>41</v>
      </c>
      <c r="D17" s="3">
        <v>1</v>
      </c>
      <c r="E17" s="18">
        <v>67500</v>
      </c>
      <c r="F17" s="15">
        <f t="shared" si="6"/>
        <v>67500</v>
      </c>
      <c r="G17" s="29">
        <v>60000</v>
      </c>
      <c r="H17" s="29">
        <f t="shared" si="4"/>
        <v>60000</v>
      </c>
      <c r="I17" s="20">
        <v>45000</v>
      </c>
      <c r="J17" s="17">
        <f t="shared" si="2"/>
        <v>45000</v>
      </c>
    </row>
    <row r="18" spans="1:10" x14ac:dyDescent="0.25">
      <c r="A18" s="46" t="s">
        <v>54</v>
      </c>
      <c r="B18" s="56" t="s">
        <v>130</v>
      </c>
      <c r="C18" s="57"/>
      <c r="D18" s="57"/>
      <c r="E18" s="57"/>
      <c r="F18" s="57"/>
      <c r="G18" s="57"/>
      <c r="H18" s="57"/>
      <c r="I18" s="57"/>
      <c r="J18" s="58"/>
    </row>
    <row r="19" spans="1:10" ht="62.25" customHeight="1" x14ac:dyDescent="0.25">
      <c r="A19" s="44" t="s">
        <v>55</v>
      </c>
      <c r="B19" s="42" t="s">
        <v>46</v>
      </c>
      <c r="C19" s="43" t="s">
        <v>29</v>
      </c>
      <c r="D19" s="3">
        <v>1</v>
      </c>
      <c r="E19" s="18">
        <v>118693</v>
      </c>
      <c r="F19" s="15">
        <f t="shared" ref="F19:F21" si="7">D19*E19</f>
        <v>118693</v>
      </c>
      <c r="G19" s="30">
        <v>140000</v>
      </c>
      <c r="H19" s="29">
        <f t="shared" si="4"/>
        <v>140000</v>
      </c>
      <c r="I19" s="20">
        <v>156875</v>
      </c>
      <c r="J19" s="17">
        <f t="shared" si="2"/>
        <v>156875</v>
      </c>
    </row>
    <row r="20" spans="1:10" ht="53.25" customHeight="1" x14ac:dyDescent="0.25">
      <c r="A20" s="44" t="s">
        <v>56</v>
      </c>
      <c r="B20" s="42" t="s">
        <v>31</v>
      </c>
      <c r="C20" s="43" t="s">
        <v>29</v>
      </c>
      <c r="D20" s="3">
        <v>1</v>
      </c>
      <c r="E20" s="18">
        <v>64489</v>
      </c>
      <c r="F20" s="15">
        <f t="shared" si="7"/>
        <v>64489</v>
      </c>
      <c r="G20" s="30">
        <v>130000</v>
      </c>
      <c r="H20" s="29">
        <f t="shared" si="4"/>
        <v>130000</v>
      </c>
      <c r="I20" s="20">
        <v>143125</v>
      </c>
      <c r="J20" s="17">
        <f t="shared" si="2"/>
        <v>143125</v>
      </c>
    </row>
    <row r="21" spans="1:10" ht="35.25" customHeight="1" x14ac:dyDescent="0.25">
      <c r="A21" s="44" t="s">
        <v>57</v>
      </c>
      <c r="B21" s="42" t="s">
        <v>40</v>
      </c>
      <c r="C21" s="44" t="s">
        <v>41</v>
      </c>
      <c r="D21" s="3">
        <v>1</v>
      </c>
      <c r="E21" s="18">
        <v>45000</v>
      </c>
      <c r="F21" s="15">
        <f t="shared" si="7"/>
        <v>45000</v>
      </c>
      <c r="G21" s="30">
        <v>50000</v>
      </c>
      <c r="H21" s="29">
        <f t="shared" si="4"/>
        <v>50000</v>
      </c>
      <c r="I21" s="20">
        <v>36700</v>
      </c>
      <c r="J21" s="17">
        <f t="shared" si="2"/>
        <v>36700</v>
      </c>
    </row>
    <row r="22" spans="1:10" x14ac:dyDescent="0.25">
      <c r="A22" s="46" t="s">
        <v>58</v>
      </c>
      <c r="B22" s="56" t="s">
        <v>131</v>
      </c>
      <c r="C22" s="57"/>
      <c r="D22" s="57"/>
      <c r="E22" s="57"/>
      <c r="F22" s="57"/>
      <c r="G22" s="57"/>
      <c r="H22" s="57"/>
      <c r="I22" s="57"/>
      <c r="J22" s="58"/>
    </row>
    <row r="23" spans="1:10" ht="51.75" customHeight="1" x14ac:dyDescent="0.25">
      <c r="A23" s="44" t="s">
        <v>59</v>
      </c>
      <c r="B23" s="42" t="s">
        <v>46</v>
      </c>
      <c r="C23" s="43" t="s">
        <v>29</v>
      </c>
      <c r="D23" s="3">
        <v>1</v>
      </c>
      <c r="E23" s="18">
        <v>178079</v>
      </c>
      <c r="F23" s="15">
        <f t="shared" ref="F23:F25" si="8">D23*E23</f>
        <v>178079</v>
      </c>
      <c r="G23" s="30">
        <v>190000</v>
      </c>
      <c r="H23" s="29">
        <f t="shared" si="4"/>
        <v>190000</v>
      </c>
      <c r="I23" s="20">
        <v>352708</v>
      </c>
      <c r="J23" s="17">
        <f t="shared" si="2"/>
        <v>352708</v>
      </c>
    </row>
    <row r="24" spans="1:10" ht="57.75" customHeight="1" x14ac:dyDescent="0.25">
      <c r="A24" s="44" t="s">
        <v>60</v>
      </c>
      <c r="B24" s="42" t="s">
        <v>31</v>
      </c>
      <c r="C24" s="43" t="s">
        <v>29</v>
      </c>
      <c r="D24" s="3">
        <v>1</v>
      </c>
      <c r="E24" s="18">
        <v>90284</v>
      </c>
      <c r="F24" s="15">
        <f t="shared" si="8"/>
        <v>90284</v>
      </c>
      <c r="G24" s="30">
        <v>170000</v>
      </c>
      <c r="H24" s="29">
        <f t="shared" si="4"/>
        <v>170000</v>
      </c>
      <c r="I24" s="20">
        <v>338958</v>
      </c>
      <c r="J24" s="17">
        <f t="shared" si="2"/>
        <v>338958</v>
      </c>
    </row>
    <row r="25" spans="1:10" ht="45.75" customHeight="1" x14ac:dyDescent="0.25">
      <c r="A25" s="44" t="s">
        <v>61</v>
      </c>
      <c r="B25" s="42" t="s">
        <v>40</v>
      </c>
      <c r="C25" s="44" t="s">
        <v>41</v>
      </c>
      <c r="D25" s="3">
        <v>1</v>
      </c>
      <c r="E25" s="18">
        <v>67500</v>
      </c>
      <c r="F25" s="15">
        <f t="shared" si="8"/>
        <v>67500</v>
      </c>
      <c r="G25" s="30">
        <v>60000</v>
      </c>
      <c r="H25" s="29">
        <f t="shared" si="4"/>
        <v>60000</v>
      </c>
      <c r="I25" s="20">
        <v>110000</v>
      </c>
      <c r="J25" s="17">
        <f t="shared" si="2"/>
        <v>110000</v>
      </c>
    </row>
    <row r="26" spans="1:10" x14ac:dyDescent="0.25">
      <c r="A26" s="46" t="s">
        <v>7</v>
      </c>
      <c r="B26" s="41" t="s">
        <v>62</v>
      </c>
      <c r="C26" s="41"/>
      <c r="D26" s="21">
        <v>22.22</v>
      </c>
      <c r="E26" s="18"/>
      <c r="F26" s="19"/>
      <c r="G26" s="30"/>
      <c r="H26" s="29">
        <f t="shared" si="4"/>
        <v>0</v>
      </c>
      <c r="I26" s="20"/>
      <c r="J26" s="17">
        <f t="shared" si="2"/>
        <v>0</v>
      </c>
    </row>
    <row r="27" spans="1:10" x14ac:dyDescent="0.25">
      <c r="A27" s="61" t="s">
        <v>63</v>
      </c>
      <c r="B27" s="56" t="s">
        <v>64</v>
      </c>
      <c r="C27" s="57"/>
      <c r="D27" s="57"/>
      <c r="E27" s="57"/>
      <c r="F27" s="57"/>
      <c r="G27" s="57"/>
      <c r="H27" s="57"/>
      <c r="I27" s="57"/>
      <c r="J27" s="58"/>
    </row>
    <row r="28" spans="1:10" x14ac:dyDescent="0.25">
      <c r="A28" s="61"/>
      <c r="B28" s="56" t="s">
        <v>132</v>
      </c>
      <c r="C28" s="57"/>
      <c r="D28" s="57"/>
      <c r="E28" s="57"/>
      <c r="F28" s="57"/>
      <c r="G28" s="57"/>
      <c r="H28" s="57"/>
      <c r="I28" s="57"/>
      <c r="J28" s="58"/>
    </row>
    <row r="29" spans="1:10" x14ac:dyDescent="0.25">
      <c r="A29" s="61"/>
      <c r="B29" s="56" t="s">
        <v>133</v>
      </c>
      <c r="C29" s="57"/>
      <c r="D29" s="57"/>
      <c r="E29" s="57"/>
      <c r="F29" s="57"/>
      <c r="G29" s="57"/>
      <c r="H29" s="57"/>
      <c r="I29" s="57"/>
      <c r="J29" s="58"/>
    </row>
    <row r="30" spans="1:10" x14ac:dyDescent="0.25">
      <c r="A30" s="61"/>
      <c r="B30" s="56" t="s">
        <v>134</v>
      </c>
      <c r="C30" s="57"/>
      <c r="D30" s="57"/>
      <c r="E30" s="57"/>
      <c r="F30" s="57"/>
      <c r="G30" s="57"/>
      <c r="H30" s="57"/>
      <c r="I30" s="57"/>
      <c r="J30" s="58"/>
    </row>
    <row r="31" spans="1:10" ht="24" x14ac:dyDescent="0.25">
      <c r="A31" s="44" t="s">
        <v>65</v>
      </c>
      <c r="B31" s="42" t="s">
        <v>66</v>
      </c>
      <c r="C31" s="43" t="s">
        <v>29</v>
      </c>
      <c r="D31" s="22">
        <f>$D$26/27</f>
        <v>0.8229629629629629</v>
      </c>
      <c r="E31" s="18">
        <v>195843</v>
      </c>
      <c r="F31" s="15">
        <f t="shared" ref="F31" si="9">D31*E31</f>
        <v>161171.53555555554</v>
      </c>
      <c r="G31" s="30">
        <v>170000</v>
      </c>
      <c r="H31" s="29">
        <f t="shared" si="4"/>
        <v>139903.70370370368</v>
      </c>
      <c r="I31" s="20">
        <v>331875</v>
      </c>
      <c r="J31" s="17">
        <f t="shared" si="2"/>
        <v>273120.83333333331</v>
      </c>
    </row>
    <row r="32" spans="1:10" ht="25.5" customHeight="1" x14ac:dyDescent="0.25">
      <c r="A32" s="44" t="s">
        <v>67</v>
      </c>
      <c r="B32" s="42" t="s">
        <v>68</v>
      </c>
      <c r="C32" s="43" t="s">
        <v>29</v>
      </c>
      <c r="D32" s="22">
        <f t="shared" ref="D32:D64" si="10">$D$26/27</f>
        <v>0.8229629629629629</v>
      </c>
      <c r="E32" s="18">
        <v>90284</v>
      </c>
      <c r="F32" s="15">
        <f t="shared" ref="F32:F33" si="11">D32*E32</f>
        <v>74300.388148148137</v>
      </c>
      <c r="G32" s="30">
        <v>160000</v>
      </c>
      <c r="H32" s="29">
        <f t="shared" si="4"/>
        <v>131674.07407407407</v>
      </c>
      <c r="I32" s="20">
        <v>318125</v>
      </c>
      <c r="J32" s="17">
        <f t="shared" si="2"/>
        <v>261805.09259259258</v>
      </c>
    </row>
    <row r="33" spans="1:10" ht="31.5" customHeight="1" x14ac:dyDescent="0.25">
      <c r="A33" s="44" t="s">
        <v>69</v>
      </c>
      <c r="B33" s="42" t="s">
        <v>70</v>
      </c>
      <c r="C33" s="44" t="s">
        <v>41</v>
      </c>
      <c r="D33" s="22">
        <f t="shared" si="10"/>
        <v>0.8229629629629629</v>
      </c>
      <c r="E33" s="18">
        <v>67500</v>
      </c>
      <c r="F33" s="15">
        <f t="shared" si="11"/>
        <v>55549.999999999993</v>
      </c>
      <c r="G33" s="30">
        <v>60000</v>
      </c>
      <c r="H33" s="29">
        <f t="shared" si="4"/>
        <v>49377.777777777774</v>
      </c>
      <c r="I33" s="20">
        <v>121000</v>
      </c>
      <c r="J33" s="17">
        <f t="shared" si="2"/>
        <v>99578.518518518511</v>
      </c>
    </row>
    <row r="34" spans="1:10" ht="26.25" customHeight="1" x14ac:dyDescent="0.25">
      <c r="A34" s="46" t="s">
        <v>71</v>
      </c>
      <c r="B34" s="56" t="s">
        <v>135</v>
      </c>
      <c r="C34" s="57"/>
      <c r="D34" s="57"/>
      <c r="E34" s="57"/>
      <c r="F34" s="57"/>
      <c r="G34" s="57"/>
      <c r="H34" s="57"/>
      <c r="I34" s="57"/>
      <c r="J34" s="58"/>
    </row>
    <row r="35" spans="1:10" ht="24" x14ac:dyDescent="0.25">
      <c r="A35" s="44" t="s">
        <v>72</v>
      </c>
      <c r="B35" s="42" t="s">
        <v>73</v>
      </c>
      <c r="C35" s="43" t="s">
        <v>29</v>
      </c>
      <c r="D35" s="22">
        <f t="shared" si="10"/>
        <v>0.8229629629629629</v>
      </c>
      <c r="E35" s="18">
        <v>195843</v>
      </c>
      <c r="F35" s="15">
        <f t="shared" ref="F35:F37" si="12">D35*E35</f>
        <v>161171.53555555554</v>
      </c>
      <c r="G35" s="30">
        <v>180000</v>
      </c>
      <c r="H35" s="29">
        <f t="shared" si="4"/>
        <v>148133.33333333331</v>
      </c>
      <c r="I35" s="20">
        <v>352708</v>
      </c>
      <c r="J35" s="17">
        <f t="shared" si="2"/>
        <v>290265.62074074073</v>
      </c>
    </row>
    <row r="36" spans="1:10" ht="18" customHeight="1" x14ac:dyDescent="0.25">
      <c r="A36" s="44" t="s">
        <v>74</v>
      </c>
      <c r="B36" s="42" t="s">
        <v>68</v>
      </c>
      <c r="C36" s="43" t="s">
        <v>29</v>
      </c>
      <c r="D36" s="22">
        <f t="shared" si="10"/>
        <v>0.8229629629629629</v>
      </c>
      <c r="E36" s="18">
        <v>90284</v>
      </c>
      <c r="F36" s="15">
        <f t="shared" si="12"/>
        <v>74300.388148148137</v>
      </c>
      <c r="G36" s="30">
        <v>160000</v>
      </c>
      <c r="H36" s="29">
        <f t="shared" si="4"/>
        <v>131674.07407407407</v>
      </c>
      <c r="I36" s="20">
        <v>338958</v>
      </c>
      <c r="J36" s="17">
        <f t="shared" si="2"/>
        <v>278949.88</v>
      </c>
    </row>
    <row r="37" spans="1:10" ht="27.75" customHeight="1" x14ac:dyDescent="0.25">
      <c r="A37" s="44" t="s">
        <v>75</v>
      </c>
      <c r="B37" s="42" t="s">
        <v>70</v>
      </c>
      <c r="C37" s="44" t="s">
        <v>41</v>
      </c>
      <c r="D37" s="22">
        <f t="shared" si="10"/>
        <v>0.8229629629629629</v>
      </c>
      <c r="E37" s="18">
        <v>67500</v>
      </c>
      <c r="F37" s="15">
        <f t="shared" si="12"/>
        <v>55549.999999999993</v>
      </c>
      <c r="G37" s="30">
        <v>60000</v>
      </c>
      <c r="H37" s="29">
        <f t="shared" si="4"/>
        <v>49377.777777777774</v>
      </c>
      <c r="I37" s="20">
        <v>110000</v>
      </c>
      <c r="J37" s="17">
        <f t="shared" si="2"/>
        <v>90525.925925925912</v>
      </c>
    </row>
    <row r="38" spans="1:10" ht="23.25" customHeight="1" x14ac:dyDescent="0.25">
      <c r="A38" s="46" t="s">
        <v>76</v>
      </c>
      <c r="B38" s="56" t="s">
        <v>136</v>
      </c>
      <c r="C38" s="57"/>
      <c r="D38" s="57"/>
      <c r="E38" s="57"/>
      <c r="F38" s="57"/>
      <c r="G38" s="57"/>
      <c r="H38" s="57"/>
      <c r="I38" s="57"/>
      <c r="J38" s="58"/>
    </row>
    <row r="39" spans="1:10" ht="24" x14ac:dyDescent="0.25">
      <c r="A39" s="44" t="s">
        <v>77</v>
      </c>
      <c r="B39" s="42" t="s">
        <v>73</v>
      </c>
      <c r="C39" s="43" t="s">
        <v>29</v>
      </c>
      <c r="D39" s="22">
        <f t="shared" si="10"/>
        <v>0.8229629629629629</v>
      </c>
      <c r="E39" s="18">
        <v>178039</v>
      </c>
      <c r="F39" s="15">
        <f t="shared" ref="F39:F41" si="13">D39*E39</f>
        <v>146519.50296296296</v>
      </c>
      <c r="G39" s="30">
        <v>180000</v>
      </c>
      <c r="H39" s="29">
        <f t="shared" si="4"/>
        <v>148133.33333333331</v>
      </c>
      <c r="I39" s="20">
        <v>215208</v>
      </c>
      <c r="J39" s="17">
        <f t="shared" si="2"/>
        <v>177108.21333333332</v>
      </c>
    </row>
    <row r="40" spans="1:10" ht="26.25" customHeight="1" x14ac:dyDescent="0.25">
      <c r="A40" s="44" t="s">
        <v>78</v>
      </c>
      <c r="B40" s="42" t="s">
        <v>68</v>
      </c>
      <c r="C40" s="43" t="s">
        <v>29</v>
      </c>
      <c r="D40" s="22">
        <f t="shared" si="10"/>
        <v>0.8229629629629629</v>
      </c>
      <c r="E40" s="18">
        <v>90284</v>
      </c>
      <c r="F40" s="15">
        <f t="shared" si="13"/>
        <v>74300.388148148137</v>
      </c>
      <c r="G40" s="30">
        <v>160000</v>
      </c>
      <c r="H40" s="29">
        <f t="shared" si="4"/>
        <v>131674.07407407407</v>
      </c>
      <c r="I40" s="20">
        <v>201458</v>
      </c>
      <c r="J40" s="17">
        <f t="shared" si="2"/>
        <v>165792.47259259259</v>
      </c>
    </row>
    <row r="41" spans="1:10" ht="25.5" customHeight="1" x14ac:dyDescent="0.25">
      <c r="A41" s="44" t="s">
        <v>79</v>
      </c>
      <c r="B41" s="42" t="s">
        <v>70</v>
      </c>
      <c r="C41" s="44" t="s">
        <v>41</v>
      </c>
      <c r="D41" s="22">
        <f t="shared" si="10"/>
        <v>0.8229629629629629</v>
      </c>
      <c r="E41" s="18">
        <v>67500</v>
      </c>
      <c r="F41" s="15">
        <f t="shared" si="13"/>
        <v>55549.999999999993</v>
      </c>
      <c r="G41" s="30">
        <v>60000</v>
      </c>
      <c r="H41" s="29">
        <f t="shared" si="4"/>
        <v>49377.777777777774</v>
      </c>
      <c r="I41" s="20">
        <v>55000</v>
      </c>
      <c r="J41" s="17">
        <f t="shared" si="2"/>
        <v>45262.962962962956</v>
      </c>
    </row>
    <row r="42" spans="1:10" ht="15.75" customHeight="1" x14ac:dyDescent="0.25">
      <c r="A42" s="46" t="s">
        <v>80</v>
      </c>
      <c r="B42" s="56" t="s">
        <v>137</v>
      </c>
      <c r="C42" s="57"/>
      <c r="D42" s="57"/>
      <c r="E42" s="57"/>
      <c r="F42" s="57"/>
      <c r="G42" s="57"/>
      <c r="H42" s="57"/>
      <c r="I42" s="57"/>
      <c r="J42" s="58"/>
    </row>
    <row r="43" spans="1:10" ht="24" x14ac:dyDescent="0.25">
      <c r="A43" s="44" t="s">
        <v>81</v>
      </c>
      <c r="B43" s="42" t="s">
        <v>73</v>
      </c>
      <c r="C43" s="43" t="s">
        <v>29</v>
      </c>
      <c r="D43" s="22">
        <f t="shared" si="10"/>
        <v>0.8229629629629629</v>
      </c>
      <c r="E43" s="18">
        <v>195843</v>
      </c>
      <c r="F43" s="15">
        <f t="shared" ref="F43:F45" si="14">D43*E43</f>
        <v>161171.53555555554</v>
      </c>
      <c r="G43" s="30">
        <v>160000</v>
      </c>
      <c r="H43" s="29">
        <f t="shared" si="4"/>
        <v>131674.07407407407</v>
      </c>
      <c r="I43" s="20">
        <v>204792</v>
      </c>
      <c r="J43" s="17">
        <f t="shared" si="2"/>
        <v>168536.23111111109</v>
      </c>
    </row>
    <row r="44" spans="1:10" ht="24" x14ac:dyDescent="0.25">
      <c r="A44" s="44" t="s">
        <v>82</v>
      </c>
      <c r="B44" s="42" t="s">
        <v>68</v>
      </c>
      <c r="C44" s="43" t="s">
        <v>29</v>
      </c>
      <c r="D44" s="22">
        <f t="shared" si="10"/>
        <v>0.8229629629629629</v>
      </c>
      <c r="E44" s="18">
        <v>90284</v>
      </c>
      <c r="F44" s="15">
        <f t="shared" si="14"/>
        <v>74300.388148148137</v>
      </c>
      <c r="G44" s="30">
        <v>150000</v>
      </c>
      <c r="H44" s="29">
        <f t="shared" si="4"/>
        <v>123444.44444444444</v>
      </c>
      <c r="I44" s="20">
        <v>191042</v>
      </c>
      <c r="J44" s="17">
        <f t="shared" si="2"/>
        <v>157220.49037037036</v>
      </c>
    </row>
    <row r="45" spans="1:10" ht="27.75" customHeight="1" x14ac:dyDescent="0.25">
      <c r="A45" s="44" t="s">
        <v>83</v>
      </c>
      <c r="B45" s="42" t="s">
        <v>70</v>
      </c>
      <c r="C45" s="44" t="s">
        <v>41</v>
      </c>
      <c r="D45" s="22">
        <f t="shared" si="10"/>
        <v>0.8229629629629629</v>
      </c>
      <c r="E45" s="18">
        <v>67500</v>
      </c>
      <c r="F45" s="15">
        <f t="shared" si="14"/>
        <v>55549.999999999993</v>
      </c>
      <c r="G45" s="30">
        <v>50000</v>
      </c>
      <c r="H45" s="29">
        <f t="shared" si="4"/>
        <v>41148.148148148146</v>
      </c>
      <c r="I45" s="20">
        <v>42000</v>
      </c>
      <c r="J45" s="17">
        <f t="shared" si="2"/>
        <v>34564.444444444445</v>
      </c>
    </row>
    <row r="46" spans="1:10" ht="15.75" customHeight="1" x14ac:dyDescent="0.25">
      <c r="A46" s="46" t="s">
        <v>84</v>
      </c>
      <c r="B46" s="56" t="s">
        <v>138</v>
      </c>
      <c r="C46" s="57"/>
      <c r="D46" s="57"/>
      <c r="E46" s="57"/>
      <c r="F46" s="57"/>
      <c r="G46" s="57"/>
      <c r="H46" s="57"/>
      <c r="I46" s="57"/>
      <c r="J46" s="58"/>
    </row>
    <row r="47" spans="1:10" ht="24" x14ac:dyDescent="0.25">
      <c r="A47" s="44" t="s">
        <v>85</v>
      </c>
      <c r="B47" s="42" t="s">
        <v>73</v>
      </c>
      <c r="C47" s="43" t="s">
        <v>29</v>
      </c>
      <c r="D47" s="22">
        <f t="shared" si="10"/>
        <v>0.8229629629629629</v>
      </c>
      <c r="E47" s="18">
        <v>178039</v>
      </c>
      <c r="F47" s="15">
        <f t="shared" ref="F47:F49" si="15">D47*E47</f>
        <v>146519.50296296296</v>
      </c>
      <c r="G47" s="30">
        <v>180000</v>
      </c>
      <c r="H47" s="29">
        <f t="shared" si="4"/>
        <v>148133.33333333331</v>
      </c>
      <c r="I47" s="20">
        <v>156875</v>
      </c>
      <c r="J47" s="17">
        <f t="shared" si="2"/>
        <v>129102.3148148148</v>
      </c>
    </row>
    <row r="48" spans="1:10" ht="24" x14ac:dyDescent="0.25">
      <c r="A48" s="44" t="s">
        <v>86</v>
      </c>
      <c r="B48" s="42" t="s">
        <v>68</v>
      </c>
      <c r="C48" s="43" t="s">
        <v>29</v>
      </c>
      <c r="D48" s="22">
        <f t="shared" si="10"/>
        <v>0.8229629629629629</v>
      </c>
      <c r="E48" s="18">
        <v>90284</v>
      </c>
      <c r="F48" s="15">
        <f t="shared" si="15"/>
        <v>74300.388148148137</v>
      </c>
      <c r="G48" s="30">
        <v>160000</v>
      </c>
      <c r="H48" s="29">
        <f t="shared" si="4"/>
        <v>131674.07407407407</v>
      </c>
      <c r="I48" s="20">
        <v>143121</v>
      </c>
      <c r="J48" s="17">
        <f t="shared" si="2"/>
        <v>117783.28222222222</v>
      </c>
    </row>
    <row r="49" spans="1:10" ht="38.25" customHeight="1" x14ac:dyDescent="0.25">
      <c r="A49" s="44" t="s">
        <v>87</v>
      </c>
      <c r="B49" s="42" t="s">
        <v>70</v>
      </c>
      <c r="C49" s="44" t="s">
        <v>41</v>
      </c>
      <c r="D49" s="22">
        <f t="shared" si="10"/>
        <v>0.8229629629629629</v>
      </c>
      <c r="E49" s="18">
        <v>67500</v>
      </c>
      <c r="F49" s="15">
        <f t="shared" si="15"/>
        <v>55549.999999999993</v>
      </c>
      <c r="G49" s="30">
        <v>60000</v>
      </c>
      <c r="H49" s="29">
        <f t="shared" si="4"/>
        <v>49377.777777777774</v>
      </c>
      <c r="I49" s="20">
        <v>36700</v>
      </c>
      <c r="J49" s="17">
        <f t="shared" si="2"/>
        <v>30202.740740740737</v>
      </c>
    </row>
    <row r="50" spans="1:10" x14ac:dyDescent="0.25">
      <c r="A50" s="46" t="s">
        <v>88</v>
      </c>
      <c r="B50" s="56" t="s">
        <v>139</v>
      </c>
      <c r="C50" s="57"/>
      <c r="D50" s="57"/>
      <c r="E50" s="57"/>
      <c r="F50" s="57"/>
      <c r="G50" s="57"/>
      <c r="H50" s="57"/>
      <c r="I50" s="57"/>
      <c r="J50" s="58"/>
    </row>
    <row r="51" spans="1:10" ht="24" x14ac:dyDescent="0.25">
      <c r="A51" s="44" t="s">
        <v>89</v>
      </c>
      <c r="B51" s="42" t="s">
        <v>73</v>
      </c>
      <c r="C51" s="43" t="s">
        <v>29</v>
      </c>
      <c r="D51" s="22">
        <f t="shared" si="10"/>
        <v>0.8229629629629629</v>
      </c>
      <c r="E51" s="18">
        <v>178039</v>
      </c>
      <c r="F51" s="15">
        <f t="shared" ref="F51:F53" si="16">D51*E51</f>
        <v>146519.50296296296</v>
      </c>
      <c r="G51" s="30">
        <v>180000</v>
      </c>
      <c r="H51" s="29">
        <f t="shared" si="4"/>
        <v>148133.33333333331</v>
      </c>
      <c r="I51" s="20">
        <v>204792</v>
      </c>
      <c r="J51" s="17">
        <f>I55*D51</f>
        <v>238830.43555555554</v>
      </c>
    </row>
    <row r="52" spans="1:10" ht="24" x14ac:dyDescent="0.25">
      <c r="A52" s="44" t="s">
        <v>90</v>
      </c>
      <c r="B52" s="42" t="s">
        <v>68</v>
      </c>
      <c r="C52" s="43" t="s">
        <v>29</v>
      </c>
      <c r="D52" s="22">
        <f t="shared" si="10"/>
        <v>0.8229629629629629</v>
      </c>
      <c r="E52" s="18">
        <v>90284</v>
      </c>
      <c r="F52" s="15">
        <f t="shared" si="16"/>
        <v>74300.388148148137</v>
      </c>
      <c r="G52" s="30">
        <v>160000</v>
      </c>
      <c r="H52" s="29">
        <f t="shared" si="4"/>
        <v>131674.07407407407</v>
      </c>
      <c r="I52" s="20">
        <v>191042</v>
      </c>
      <c r="J52" s="17">
        <f>I56*D52</f>
        <v>227514.69481481481</v>
      </c>
    </row>
    <row r="53" spans="1:10" ht="23.25" customHeight="1" x14ac:dyDescent="0.25">
      <c r="A53" s="44" t="s">
        <v>91</v>
      </c>
      <c r="B53" s="42" t="s">
        <v>70</v>
      </c>
      <c r="C53" s="44" t="s">
        <v>41</v>
      </c>
      <c r="D53" s="22">
        <f t="shared" si="10"/>
        <v>0.8229629629629629</v>
      </c>
      <c r="E53" s="18">
        <v>67500</v>
      </c>
      <c r="F53" s="15">
        <f t="shared" si="16"/>
        <v>55549.999999999993</v>
      </c>
      <c r="G53" s="30">
        <v>60000</v>
      </c>
      <c r="H53" s="29">
        <f t="shared" si="4"/>
        <v>49377.777777777774</v>
      </c>
      <c r="I53" s="20">
        <v>55000</v>
      </c>
      <c r="J53" s="17">
        <f>I57*D53</f>
        <v>78181.481481481474</v>
      </c>
    </row>
    <row r="54" spans="1:10" x14ac:dyDescent="0.25">
      <c r="A54" s="46" t="s">
        <v>92</v>
      </c>
      <c r="B54" s="56" t="s">
        <v>140</v>
      </c>
      <c r="C54" s="57"/>
      <c r="D54" s="57"/>
      <c r="E54" s="57"/>
      <c r="F54" s="57"/>
      <c r="G54" s="57"/>
      <c r="H54" s="57"/>
      <c r="I54" s="57"/>
      <c r="J54" s="58"/>
    </row>
    <row r="55" spans="1:10" ht="24" x14ac:dyDescent="0.25">
      <c r="A55" s="44" t="s">
        <v>93</v>
      </c>
      <c r="B55" s="42" t="s">
        <v>73</v>
      </c>
      <c r="C55" s="43" t="s">
        <v>29</v>
      </c>
      <c r="D55" s="22">
        <f t="shared" si="10"/>
        <v>0.8229629629629629</v>
      </c>
      <c r="E55" s="18">
        <v>195843</v>
      </c>
      <c r="F55" s="15">
        <f t="shared" ref="F55:F57" si="17">D55*E55</f>
        <v>161171.53555555554</v>
      </c>
      <c r="G55" s="30">
        <v>190000</v>
      </c>
      <c r="H55" s="29">
        <f t="shared" si="4"/>
        <v>156362.96296296295</v>
      </c>
      <c r="I55" s="20">
        <v>290208</v>
      </c>
      <c r="J55" s="17">
        <f>I55*D55</f>
        <v>238830.43555555554</v>
      </c>
    </row>
    <row r="56" spans="1:10" ht="24" x14ac:dyDescent="0.25">
      <c r="A56" s="44" t="s">
        <v>94</v>
      </c>
      <c r="B56" s="42" t="s">
        <v>68</v>
      </c>
      <c r="C56" s="43" t="s">
        <v>29</v>
      </c>
      <c r="D56" s="22">
        <f t="shared" si="10"/>
        <v>0.8229629629629629</v>
      </c>
      <c r="E56" s="18">
        <v>90284</v>
      </c>
      <c r="F56" s="15">
        <f t="shared" si="17"/>
        <v>74300.388148148137</v>
      </c>
      <c r="G56" s="30">
        <v>170000</v>
      </c>
      <c r="H56" s="29">
        <f t="shared" si="4"/>
        <v>139903.70370370368</v>
      </c>
      <c r="I56" s="20">
        <v>276458</v>
      </c>
      <c r="J56" s="17">
        <f t="shared" ref="J56:J57" si="18">I56*D56</f>
        <v>227514.69481481481</v>
      </c>
    </row>
    <row r="57" spans="1:10" ht="24" customHeight="1" x14ac:dyDescent="0.25">
      <c r="A57" s="44" t="s">
        <v>95</v>
      </c>
      <c r="B57" s="42" t="s">
        <v>70</v>
      </c>
      <c r="C57" s="44" t="s">
        <v>41</v>
      </c>
      <c r="D57" s="22">
        <f t="shared" si="10"/>
        <v>0.8229629629629629</v>
      </c>
      <c r="E57" s="18">
        <v>67500</v>
      </c>
      <c r="F57" s="15">
        <f t="shared" si="17"/>
        <v>55549.999999999993</v>
      </c>
      <c r="G57" s="30">
        <v>60000</v>
      </c>
      <c r="H57" s="29">
        <f t="shared" si="4"/>
        <v>49377.777777777774</v>
      </c>
      <c r="I57" s="20">
        <v>95000</v>
      </c>
      <c r="J57" s="17">
        <f t="shared" si="18"/>
        <v>78181.481481481474</v>
      </c>
    </row>
    <row r="58" spans="1:10" x14ac:dyDescent="0.25">
      <c r="A58" s="46" t="s">
        <v>96</v>
      </c>
      <c r="B58" s="56" t="s">
        <v>141</v>
      </c>
      <c r="C58" s="57"/>
      <c r="D58" s="57"/>
      <c r="E58" s="57"/>
      <c r="F58" s="57"/>
      <c r="G58" s="57"/>
      <c r="H58" s="57"/>
      <c r="I58" s="57"/>
      <c r="J58" s="58"/>
    </row>
    <row r="59" spans="1:10" ht="24" x14ac:dyDescent="0.25">
      <c r="A59" s="44" t="s">
        <v>97</v>
      </c>
      <c r="B59" s="42" t="s">
        <v>73</v>
      </c>
      <c r="C59" s="43" t="s">
        <v>29</v>
      </c>
      <c r="D59" s="22">
        <f t="shared" si="10"/>
        <v>0.8229629629629629</v>
      </c>
      <c r="E59" s="18">
        <v>178039</v>
      </c>
      <c r="F59" s="15">
        <f t="shared" ref="F59:F61" si="19">D59*E59</f>
        <v>146519.50296296296</v>
      </c>
      <c r="G59" s="30">
        <v>180000</v>
      </c>
      <c r="H59" s="29">
        <f t="shared" si="4"/>
        <v>148133.33333333331</v>
      </c>
      <c r="I59" s="20">
        <v>204792</v>
      </c>
      <c r="J59" s="17">
        <f t="shared" si="2"/>
        <v>168536.23111111109</v>
      </c>
    </row>
    <row r="60" spans="1:10" ht="24" x14ac:dyDescent="0.25">
      <c r="A60" s="44" t="s">
        <v>98</v>
      </c>
      <c r="B60" s="42" t="s">
        <v>68</v>
      </c>
      <c r="C60" s="43" t="s">
        <v>29</v>
      </c>
      <c r="D60" s="22">
        <f t="shared" si="10"/>
        <v>0.8229629629629629</v>
      </c>
      <c r="E60" s="18">
        <v>90284</v>
      </c>
      <c r="F60" s="15">
        <f t="shared" si="19"/>
        <v>74300.388148148137</v>
      </c>
      <c r="G60" s="30">
        <v>160000</v>
      </c>
      <c r="H60" s="29">
        <f t="shared" si="4"/>
        <v>131674.07407407407</v>
      </c>
      <c r="I60" s="20">
        <v>191042</v>
      </c>
      <c r="J60" s="17">
        <f t="shared" si="2"/>
        <v>157220.49037037036</v>
      </c>
    </row>
    <row r="61" spans="1:10" ht="30.75" customHeight="1" x14ac:dyDescent="0.25">
      <c r="A61" s="44" t="s">
        <v>99</v>
      </c>
      <c r="B61" s="42" t="s">
        <v>70</v>
      </c>
      <c r="C61" s="44" t="s">
        <v>41</v>
      </c>
      <c r="D61" s="22">
        <f t="shared" si="10"/>
        <v>0.8229629629629629</v>
      </c>
      <c r="E61" s="18">
        <v>67500</v>
      </c>
      <c r="F61" s="15">
        <f t="shared" si="19"/>
        <v>55549.999999999993</v>
      </c>
      <c r="G61" s="30">
        <v>60000</v>
      </c>
      <c r="H61" s="29">
        <f t="shared" si="4"/>
        <v>49377.777777777774</v>
      </c>
      <c r="I61" s="20">
        <v>53000</v>
      </c>
      <c r="J61" s="17">
        <f t="shared" si="2"/>
        <v>43617.037037037036</v>
      </c>
    </row>
    <row r="62" spans="1:10" x14ac:dyDescent="0.25">
      <c r="A62" s="46" t="s">
        <v>100</v>
      </c>
      <c r="B62" s="56" t="s">
        <v>142</v>
      </c>
      <c r="C62" s="57"/>
      <c r="D62" s="57"/>
      <c r="E62" s="57"/>
      <c r="F62" s="57"/>
      <c r="G62" s="57"/>
      <c r="H62" s="57"/>
      <c r="I62" s="57"/>
      <c r="J62" s="58"/>
    </row>
    <row r="63" spans="1:10" ht="24" x14ac:dyDescent="0.25">
      <c r="A63" s="44" t="s">
        <v>101</v>
      </c>
      <c r="B63" s="42" t="s">
        <v>73</v>
      </c>
      <c r="C63" s="43" t="s">
        <v>29</v>
      </c>
      <c r="D63" s="22">
        <f t="shared" si="10"/>
        <v>0.8229629629629629</v>
      </c>
      <c r="E63" s="18">
        <v>178039</v>
      </c>
      <c r="F63" s="15">
        <f t="shared" ref="F63:F65" si="20">D63*E63</f>
        <v>146519.50296296296</v>
      </c>
      <c r="G63" s="30">
        <v>180000</v>
      </c>
      <c r="H63" s="29">
        <f t="shared" si="4"/>
        <v>148133.33333333331</v>
      </c>
      <c r="I63" s="20">
        <v>215208</v>
      </c>
      <c r="J63" s="17">
        <f t="shared" si="2"/>
        <v>177108.21333333332</v>
      </c>
    </row>
    <row r="64" spans="1:10" ht="24" x14ac:dyDescent="0.25">
      <c r="A64" s="44" t="s">
        <v>102</v>
      </c>
      <c r="B64" s="42" t="s">
        <v>68</v>
      </c>
      <c r="C64" s="43" t="s">
        <v>29</v>
      </c>
      <c r="D64" s="22">
        <f t="shared" si="10"/>
        <v>0.8229629629629629</v>
      </c>
      <c r="E64" s="18">
        <v>90284</v>
      </c>
      <c r="F64" s="15">
        <f t="shared" si="20"/>
        <v>74300.388148148137</v>
      </c>
      <c r="G64" s="30">
        <v>160000</v>
      </c>
      <c r="H64" s="29">
        <f t="shared" si="4"/>
        <v>131674.07407407407</v>
      </c>
      <c r="I64" s="20">
        <v>201458</v>
      </c>
      <c r="J64" s="17">
        <f t="shared" si="2"/>
        <v>165792.47259259259</v>
      </c>
    </row>
    <row r="65" spans="1:10" ht="21" customHeight="1" x14ac:dyDescent="0.25">
      <c r="A65" s="44" t="s">
        <v>103</v>
      </c>
      <c r="B65" s="42" t="s">
        <v>70</v>
      </c>
      <c r="C65" s="44" t="s">
        <v>41</v>
      </c>
      <c r="D65" s="22">
        <f>$D$26/27</f>
        <v>0.8229629629629629</v>
      </c>
      <c r="E65" s="18">
        <v>67500</v>
      </c>
      <c r="F65" s="15">
        <f t="shared" si="20"/>
        <v>55549.999999999993</v>
      </c>
      <c r="G65" s="30">
        <v>60000</v>
      </c>
      <c r="H65" s="29">
        <f t="shared" si="4"/>
        <v>49377.777777777774</v>
      </c>
      <c r="I65" s="20">
        <v>55000</v>
      </c>
      <c r="J65" s="17">
        <f t="shared" si="2"/>
        <v>45262.962962962956</v>
      </c>
    </row>
    <row r="66" spans="1:10" s="31" customFormat="1" ht="21" customHeight="1" x14ac:dyDescent="0.25">
      <c r="A66" s="47"/>
      <c r="B66" s="48" t="s">
        <v>107</v>
      </c>
      <c r="C66" s="47"/>
      <c r="D66" s="47"/>
      <c r="E66" s="52">
        <f>SUM(F3:F65)</f>
        <v>9686967.6903703716</v>
      </c>
      <c r="F66" s="53"/>
      <c r="G66" s="54">
        <f>SUM(H3:H65)</f>
        <v>11634377.777777785</v>
      </c>
      <c r="H66" s="55"/>
      <c r="I66" s="54">
        <f>SUM(J3:J65)</f>
        <v>14958465.894814814</v>
      </c>
      <c r="J66" s="55"/>
    </row>
  </sheetData>
  <sheetProtection algorithmName="SHA-512" hashValue="ztlIMBi8v+9Nbmck0B5No9xY5ToK0Au4K1faPqJE2CUerOAM/funANFFDBXmD2wKsNJGnMhCe3ibvqrXDQc8CQ==" saltValue="EUVd1loZ7qP2y7uPj/YRjw==" spinCount="100000" sheet="1" objects="1" scenarios="1" selectLockedCells="1" selectUnlockedCells="1"/>
  <mergeCells count="23">
    <mergeCell ref="E2:F2"/>
    <mergeCell ref="G2:H2"/>
    <mergeCell ref="I2:J2"/>
    <mergeCell ref="A27:A30"/>
    <mergeCell ref="B22:J22"/>
    <mergeCell ref="B18:J18"/>
    <mergeCell ref="B14:J14"/>
    <mergeCell ref="B10:J10"/>
    <mergeCell ref="B34:J34"/>
    <mergeCell ref="B30:J30"/>
    <mergeCell ref="B27:J27"/>
    <mergeCell ref="B28:J28"/>
    <mergeCell ref="B29:J29"/>
    <mergeCell ref="E66:F66"/>
    <mergeCell ref="G66:H66"/>
    <mergeCell ref="I66:J66"/>
    <mergeCell ref="B42:J42"/>
    <mergeCell ref="B38:J38"/>
    <mergeCell ref="B62:J62"/>
    <mergeCell ref="B58:J58"/>
    <mergeCell ref="B54:J54"/>
    <mergeCell ref="B50:J50"/>
    <mergeCell ref="B46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Jurídicos</vt:lpstr>
      <vt:lpstr>Ev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Mercedes</dc:creator>
  <cp:lastModifiedBy>Marleny.Jimenez</cp:lastModifiedBy>
  <dcterms:created xsi:type="dcterms:W3CDTF">2019-02-25T16:36:04Z</dcterms:created>
  <dcterms:modified xsi:type="dcterms:W3CDTF">2019-03-01T14:22:34Z</dcterms:modified>
  <cp:contentStatus/>
</cp:coreProperties>
</file>